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KQ TUNG TRUONG " sheetId="1" r:id="rId1"/>
  </sheets>
  <definedNames/>
  <calcPr fullCalcOnLoad="1"/>
</workbook>
</file>

<file path=xl/sharedStrings.xml><?xml version="1.0" encoding="utf-8"?>
<sst xmlns="http://schemas.openxmlformats.org/spreadsheetml/2006/main" count="498" uniqueCount="230">
  <si>
    <t>Họ và tên</t>
  </si>
  <si>
    <t>Ngày, tháng năm sinh</t>
  </si>
  <si>
    <t>Phạm Khương Duy</t>
  </si>
  <si>
    <t>Triệu Thị Thuỳ Dương</t>
  </si>
  <si>
    <t>Phạm Tiến Đạt</t>
  </si>
  <si>
    <t>Đỗ Văn Hùng</t>
  </si>
  <si>
    <t>Nguyễn Thị Hường</t>
  </si>
  <si>
    <t>Trần Huy Lâm</t>
  </si>
  <si>
    <t>Trần Minh Quân</t>
  </si>
  <si>
    <t>Nguyễn Hữu Thiên</t>
  </si>
  <si>
    <t>Hồng Khê</t>
  </si>
  <si>
    <t>Đào Đức Anh</t>
  </si>
  <si>
    <t>Vũ Châu Anh</t>
  </si>
  <si>
    <t>Cù Xuân Hải</t>
  </si>
  <si>
    <t>Vũ Trung Hiếu</t>
  </si>
  <si>
    <t>Trần Phi Long</t>
  </si>
  <si>
    <t>Lê Kiều Ly</t>
  </si>
  <si>
    <t>Vũ Duy Minh</t>
  </si>
  <si>
    <t>Phạm Bình Nguyên</t>
  </si>
  <si>
    <t>Trần Thị Kiều Oanh</t>
  </si>
  <si>
    <t>Nguyễn Mạnh Anh Quân</t>
  </si>
  <si>
    <t>Vũ Thị Anh Thư</t>
  </si>
  <si>
    <t>NguyÔn Thóy H»ng</t>
  </si>
  <si>
    <t>B×nh Minh</t>
  </si>
  <si>
    <t>Vò V©n Kh¸nh</t>
  </si>
  <si>
    <t>NguyÔn H­¬ng Linh</t>
  </si>
  <si>
    <t>Vò ThÞ CÈm Ly</t>
  </si>
  <si>
    <t>NguyÔn KiÒu Oanh</t>
  </si>
  <si>
    <t>Nhữ Đình Dương</t>
  </si>
  <si>
    <t>Đỗ Minh Đức</t>
  </si>
  <si>
    <t>Lê Văn Mạnh</t>
  </si>
  <si>
    <t>Nguyễn Hiền Mai</t>
  </si>
  <si>
    <t>Nguyễn Hoàng My</t>
  </si>
  <si>
    <t>Đỗ Phương Yến Linh</t>
  </si>
  <si>
    <t>Lê Minh Phương</t>
  </si>
  <si>
    <t>Nguyễn Phương Thảo</t>
  </si>
  <si>
    <t>Lý Thu Thảo</t>
  </si>
  <si>
    <t>Trần Phương Thanh</t>
  </si>
  <si>
    <t>Nguyễn Anh Văn</t>
  </si>
  <si>
    <t>Phạm Quỳnh Duyên</t>
  </si>
  <si>
    <t>Tân Việt</t>
  </si>
  <si>
    <t>Vũ Minh Đăng</t>
  </si>
  <si>
    <t>Trần Thị May</t>
  </si>
  <si>
    <t>Nguyễn Hà My</t>
  </si>
  <si>
    <t>Phạm Nguyên Phượng</t>
  </si>
  <si>
    <t>Vũ Thanh Thảo</t>
  </si>
  <si>
    <t>Phạm Thuỷ Tiên</t>
  </si>
  <si>
    <t>Nguyễn Thị Lan Anh</t>
  </si>
  <si>
    <t>Nguyễn Tuấn Đạt</t>
  </si>
  <si>
    <t>Trần Duy Đức</t>
  </si>
  <si>
    <t>Vũ Thị Hiền</t>
  </si>
  <si>
    <t>Vũ Phương Nam</t>
  </si>
  <si>
    <t>Phạm Thị Tuyết Nhi</t>
  </si>
  <si>
    <t>Vũ Quỳnh Như</t>
  </si>
  <si>
    <t>Phạm Thị Phương Thảo</t>
  </si>
  <si>
    <t>Nguyễn Hữu Duy</t>
  </si>
  <si>
    <t>Vũ Thùy Duyên</t>
  </si>
  <si>
    <t>Trần Trung Kiên</t>
  </si>
  <si>
    <t>Nguyễn Minh Nhật</t>
  </si>
  <si>
    <t>Vũ Minh Huế</t>
  </si>
  <si>
    <t>Nguyễn Thị Thu Phương</t>
  </si>
  <si>
    <t>Vò Quèc Biªn</t>
  </si>
  <si>
    <t>Thóc Kh¸ng</t>
  </si>
  <si>
    <t>Vò ThÞ Hµ Chi</t>
  </si>
  <si>
    <t>Ph¹m §×nh Quang Minh</t>
  </si>
  <si>
    <t>TrÇn V¨n Minh</t>
  </si>
  <si>
    <t>Vò ThÞ Quúnh Nga</t>
  </si>
  <si>
    <t>Ph¹m Thanh H»ng</t>
  </si>
  <si>
    <t>Ph¹m V¨n Huy</t>
  </si>
  <si>
    <t>§ç Quúnh H­¬ng</t>
  </si>
  <si>
    <t>Ph¹m ThÞ Ph­¬ng Th¶o</t>
  </si>
  <si>
    <t>Thái Học</t>
  </si>
  <si>
    <t>Kẻ Sặt</t>
  </si>
  <si>
    <t xml:space="preserve"> Long Xuyên</t>
  </si>
  <si>
    <t xml:space="preserve"> Vĩnh Tuy</t>
  </si>
  <si>
    <t>Nguyễn Tùng Dương</t>
  </si>
  <si>
    <t>Hùng Thắng</t>
  </si>
  <si>
    <t>Phạm Thị Thu Hiền</t>
  </si>
  <si>
    <t>Nguyễn Đăng Hiệp</t>
  </si>
  <si>
    <t>Bùi Đình Tuấn Kiệt</t>
  </si>
  <si>
    <t>Đỗ Thị Quỳnh</t>
  </si>
  <si>
    <t>Nguyễn Thị Huyền Trang</t>
  </si>
  <si>
    <t>Phạm Thị Mai Anh</t>
  </si>
  <si>
    <t>Bình Xuyên</t>
  </si>
  <si>
    <t>Đoàn Thanh Chúc</t>
  </si>
  <si>
    <t>Phạm Trung Dũng</t>
  </si>
  <si>
    <t>Nguyễn Thị Hằng</t>
  </si>
  <si>
    <t>Phạm Phúc Hoàn</t>
  </si>
  <si>
    <t>Vũ Duy Khánh</t>
  </si>
  <si>
    <t>Phạm Sỹ Long</t>
  </si>
  <si>
    <t>Nguyễn Thị Quỳnh</t>
  </si>
  <si>
    <t>Trần Thị Thu Thảo</t>
  </si>
  <si>
    <t>Nguyễn Bá Tưởng</t>
  </si>
  <si>
    <t>Hà Kiều Anh</t>
  </si>
  <si>
    <t>Thái Dương</t>
  </si>
  <si>
    <t>Nguyễn Thị Tuyết Anh</t>
  </si>
  <si>
    <t>Phạm Lê Ánh Hồng</t>
  </si>
  <si>
    <t>Nguyễn Thị Huệ</t>
  </si>
  <si>
    <t>Nguyễn Thị Ngát</t>
  </si>
  <si>
    <t>Vũ Như Quỳnh</t>
  </si>
  <si>
    <t>Trần Ngọc Sơn</t>
  </si>
  <si>
    <t>Hà Huyền Trang</t>
  </si>
  <si>
    <t xml:space="preserve">                 UBND HUYỆN BÌNH GIANG</t>
  </si>
  <si>
    <t xml:space="preserve">         PHÒNG GIÁO DỤC VÀ ĐÀO TẠO</t>
  </si>
  <si>
    <t>Vũ Hoàng Anh</t>
  </si>
  <si>
    <t>Phạm Ngọc Sơn</t>
  </si>
  <si>
    <t>Phạm Thị Ngọc Ánh</t>
  </si>
  <si>
    <t>Trần Văn Việt</t>
  </si>
  <si>
    <t>Phạm Tuấn Anh</t>
  </si>
  <si>
    <t>Nhữ Hồng Việt</t>
  </si>
  <si>
    <t>Lê Vũ Hồng Ngọc</t>
  </si>
  <si>
    <t>Phạm Thu Hiền</t>
  </si>
  <si>
    <t>Nguyễn Thị Bích Việt</t>
  </si>
  <si>
    <t>Nguyễn Thu Thủy</t>
  </si>
  <si>
    <t>Nguyễn Thùy Linh</t>
  </si>
  <si>
    <t>Đỗ Duy Khánh</t>
  </si>
  <si>
    <t>Nguyễn Bá Duy</t>
  </si>
  <si>
    <t>Phan Thị Phương Oanh</t>
  </si>
  <si>
    <t>Phạm Hoàng Nam</t>
  </si>
  <si>
    <t xml:space="preserve"> Hưng Thịnh</t>
  </si>
  <si>
    <t>Lê Huy Đệ</t>
  </si>
  <si>
    <t>Vũ Phương Thảo</t>
  </si>
  <si>
    <t>Phạm Thị Hà Thu</t>
  </si>
  <si>
    <t>Nguyễn Thị Thu Trang</t>
  </si>
  <si>
    <t>Nguyễn Văn Trường</t>
  </si>
  <si>
    <t>Nguyễn Anh Tuấn</t>
  </si>
  <si>
    <t>Nguyễn Thị Thu Uyên</t>
  </si>
  <si>
    <t>Nguyễn Văn Xuân</t>
  </si>
  <si>
    <t>Trần Thu Hằng</t>
  </si>
  <si>
    <t>Đồng Xuân Hiếu</t>
  </si>
  <si>
    <t>Vũ Ngọc Mai</t>
  </si>
  <si>
    <t>Đỗ Văn Minh</t>
  </si>
  <si>
    <t>Vũ Thị Thu Ngân</t>
  </si>
  <si>
    <t>Vũ Hồng Nhung</t>
  </si>
  <si>
    <t>Vũ Thị Trang</t>
  </si>
  <si>
    <t>Thái Hoà</t>
  </si>
  <si>
    <t>Tân Hồng</t>
  </si>
  <si>
    <t>Nguyễn Thành Đạt</t>
  </si>
  <si>
    <t>Cổ Bì</t>
  </si>
  <si>
    <t>Nguyễn Văn Đức</t>
  </si>
  <si>
    <t>Trần Tiến Hưng</t>
  </si>
  <si>
    <t>Phạm Văn Khánh</t>
  </si>
  <si>
    <t>Nguyễn Thị Thùy Linh</t>
  </si>
  <si>
    <t>Đào Thị Hồng Nhung</t>
  </si>
  <si>
    <t>Vũ Trung Quang</t>
  </si>
  <si>
    <t>Phạm Duy Thiệp</t>
  </si>
  <si>
    <t>Dương Thanh Thủy</t>
  </si>
  <si>
    <t>Nguyễn Xuân Xanh</t>
  </si>
  <si>
    <t>Vũ Hồng An</t>
  </si>
  <si>
    <t xml:space="preserve">Nhân Quyền </t>
  </si>
  <si>
    <t>Phạm Anh Đức</t>
  </si>
  <si>
    <t>Lê Văn Quang</t>
  </si>
  <si>
    <t>Nguyễn Nguyệt Thu</t>
  </si>
  <si>
    <t>Nguyễn Quang Thành</t>
  </si>
  <si>
    <t>Nguyễn Thị Minh Ánh</t>
  </si>
  <si>
    <t>Vũ Đức Bảo Sơn</t>
  </si>
  <si>
    <t>Nguyễn Thị Bích</t>
  </si>
  <si>
    <t>Nguyễn Thị Mai</t>
  </si>
  <si>
    <t>Vũ Thế Vịnh</t>
  </si>
  <si>
    <t>Bùi Vũ Nhật Anh</t>
  </si>
  <si>
    <t>Ngô Thị Anh</t>
  </si>
  <si>
    <t>Vũ Tuấn Anh</t>
  </si>
  <si>
    <t>Bùi Đức Trọng Bằng</t>
  </si>
  <si>
    <t>Vũ Tất Chình</t>
  </si>
  <si>
    <t>Vũ Minh Đức</t>
  </si>
  <si>
    <t>Phạm Thị Hương Giang</t>
  </si>
  <si>
    <t>Trần Khánh Huy</t>
  </si>
  <si>
    <t>Phạm Thị Huyền Nhung</t>
  </si>
  <si>
    <t>Vũ Thị Thắm</t>
  </si>
  <si>
    <t>Hà Đình Tuấn</t>
  </si>
  <si>
    <t>Vĩnh Hồng</t>
  </si>
  <si>
    <t>Tráng Liệt</t>
  </si>
  <si>
    <t>Vũ Thị Hạnh</t>
  </si>
  <si>
    <t>Bùi Văn Đạt</t>
  </si>
  <si>
    <t>STT</t>
  </si>
  <si>
    <t>Điểm</t>
  </si>
  <si>
    <t>Nguyễn Thị Thanh Hoa</t>
  </si>
  <si>
    <t>ĐTB</t>
  </si>
  <si>
    <t>Ba</t>
  </si>
  <si>
    <t>Nhất</t>
  </si>
  <si>
    <t>KK</t>
  </si>
  <si>
    <t>Nhì</t>
  </si>
  <si>
    <t>Điểm thưởng</t>
  </si>
  <si>
    <t>Trường
 Tiểu học</t>
  </si>
  <si>
    <t>Tổng điểm</t>
  </si>
  <si>
    <t>Đạt
 giải</t>
  </si>
  <si>
    <t>Điểm thi tỉnh</t>
  </si>
  <si>
    <t>Đạt
 giải tỉnh</t>
  </si>
  <si>
    <t>Điểm thưởng 
HSGT</t>
  </si>
  <si>
    <t>TS
điểm</t>
  </si>
  <si>
    <t>KẾT QUẢ THI OLYMPIC HỌC SINH TIỂU HỌC</t>
  </si>
  <si>
    <t>NĂM HỌC: 2012-2013</t>
  </si>
  <si>
    <t>02-05-2002</t>
  </si>
  <si>
    <t>30-03-2002</t>
  </si>
  <si>
    <t>04-01-2002</t>
  </si>
  <si>
    <t>20-03-2002</t>
  </si>
  <si>
    <t>19-02-2002</t>
  </si>
  <si>
    <t>02-12-2002</t>
  </si>
  <si>
    <t>08-02-2002</t>
  </si>
  <si>
    <t>07-08-2002</t>
  </si>
  <si>
    <t>08-07-2002</t>
  </si>
  <si>
    <t>10-01-2002</t>
  </si>
  <si>
    <t>06-01-2002</t>
  </si>
  <si>
    <t>01-03-2002</t>
  </si>
  <si>
    <t>05-09-2002</t>
  </si>
  <si>
    <t>08-11-2002</t>
  </si>
  <si>
    <t>02-01-2002</t>
  </si>
  <si>
    <t>07-01-2002</t>
  </si>
  <si>
    <t>15-03-2002</t>
  </si>
  <si>
    <t>04-02-2002</t>
  </si>
  <si>
    <t>02-10-2002</t>
  </si>
  <si>
    <t>09-01-2002</t>
  </si>
  <si>
    <t>07-03-2002</t>
  </si>
  <si>
    <t>12-08-2002</t>
  </si>
  <si>
    <t>02-04-2002</t>
  </si>
  <si>
    <t>03-05-2002</t>
  </si>
  <si>
    <t>05-10-2002</t>
  </si>
  <si>
    <t>09-10-2002</t>
  </si>
  <si>
    <t>12-07-2002</t>
  </si>
  <si>
    <t>06-02-2002</t>
  </si>
  <si>
    <t>Tổng số: 96/153 em = 62.7% đạt giải kỳ thi Olympic học sinh tiểu học cấp huyện</t>
  </si>
  <si>
    <t xml:space="preserve">           Điểm Thưởng: Tỉnh - Giải Nhất: 7đ, Nhì: 4đ, Ba: 2đ, KK: 1đ</t>
  </si>
  <si>
    <t>Tổng số: 35/73 em = 48% đạt giải kỳ thi Olympic học sinh tiểu học cấp tỉnh</t>
  </si>
  <si>
    <t>ĐTB tỉnh</t>
  </si>
  <si>
    <t>XT</t>
  </si>
  <si>
    <t>Tổng điểm thi tỉnh</t>
  </si>
  <si>
    <t>Đạt giải</t>
  </si>
  <si>
    <t xml:space="preserve">           Điểm Thưởng: Huyện - Giải Nhất: 7đ, Nhì: 4đ, Ba: 2đ, KK: 1 </t>
  </si>
  <si>
    <t xml:space="preserve">                         TRƯỞNG PHÒNG</t>
  </si>
  <si>
    <t>Vũ Đình Thanh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</si>
</sst>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/mm/yyyy;@"/>
    <numFmt numFmtId="177" formatCode="[$-409]dddd\,\ mmmm\ dd\,\ yyyy"/>
    <numFmt numFmtId="178" formatCode="mm/dd/yy;@"/>
    <numFmt numFmtId="179" formatCode="[$-409]h:mm:ss\ AM/PM"/>
    <numFmt numFmtId="180" formatCode="dd/mm/yyyy;@"/>
    <numFmt numFmtId="181" formatCode="dd\.mm\.yyyy;@"/>
    <numFmt numFmtId="182" formatCode="0.0"/>
    <numFmt numFmtId="183" formatCode="0.0000"/>
    <numFmt numFmtId="184" formatCode="0.000"/>
  </numFmts>
  <fonts count="49">
    <font>
      <sz val="12"/>
      <name val=".VnTime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.VnTime"/>
      <family val="0"/>
    </font>
    <font>
      <sz val="14"/>
      <name val="Times New Roman"/>
      <family val="1"/>
    </font>
    <font>
      <sz val="10"/>
      <name val="Arial"/>
      <family val="0"/>
    </font>
    <font>
      <sz val="13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3"/>
      <name val=".VnTime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6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180" fontId="9" fillId="0" borderId="13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180" fontId="9" fillId="0" borderId="11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 quotePrefix="1">
      <alignment horizontal="center"/>
    </xf>
    <xf numFmtId="0" fontId="9" fillId="0" borderId="11" xfId="0" applyFont="1" applyBorder="1" applyAlignment="1">
      <alignment horizontal="center"/>
    </xf>
    <xf numFmtId="0" fontId="10" fillId="0" borderId="11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/>
    </xf>
    <xf numFmtId="180" fontId="9" fillId="0" borderId="14" xfId="0" applyNumberFormat="1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left" vertical="center"/>
    </xf>
    <xf numFmtId="180" fontId="9" fillId="0" borderId="11" xfId="0" applyNumberFormat="1" applyFont="1" applyBorder="1" applyAlignment="1" quotePrefix="1">
      <alignment horizontal="center" vertical="center"/>
    </xf>
    <xf numFmtId="0" fontId="9" fillId="0" borderId="14" xfId="0" applyFont="1" applyBorder="1" applyAlignment="1">
      <alignment horizontal="left" vertical="center" wrapText="1"/>
    </xf>
    <xf numFmtId="180" fontId="9" fillId="0" borderId="14" xfId="0" applyNumberFormat="1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left" vertical="center" wrapText="1"/>
    </xf>
    <xf numFmtId="180" fontId="9" fillId="0" borderId="11" xfId="0" applyNumberFormat="1" applyFont="1" applyBorder="1" applyAlignment="1">
      <alignment horizontal="center" vertical="center" wrapText="1"/>
    </xf>
    <xf numFmtId="180" fontId="9" fillId="0" borderId="14" xfId="0" applyNumberFormat="1" applyFont="1" applyBorder="1" applyAlignment="1">
      <alignment horizontal="center" vertical="center"/>
    </xf>
    <xf numFmtId="180" fontId="9" fillId="0" borderId="11" xfId="0" applyNumberFormat="1" applyFont="1" applyBorder="1" applyAlignment="1" quotePrefix="1">
      <alignment horizontal="center" vertical="center" wrapText="1"/>
    </xf>
    <xf numFmtId="0" fontId="9" fillId="0" borderId="14" xfId="55" applyFont="1" applyBorder="1" applyAlignment="1">
      <alignment horizontal="left" vertical="center"/>
      <protection/>
    </xf>
    <xf numFmtId="180" fontId="9" fillId="0" borderId="14" xfId="55" applyNumberFormat="1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/>
      <protection/>
    </xf>
    <xf numFmtId="0" fontId="9" fillId="0" borderId="11" xfId="55" applyFont="1" applyBorder="1" applyAlignment="1">
      <alignment horizontal="left" vertical="center"/>
      <protection/>
    </xf>
    <xf numFmtId="180" fontId="9" fillId="0" borderId="11" xfId="55" applyNumberFormat="1" applyFont="1" applyBorder="1" applyAlignment="1">
      <alignment horizontal="center" vertical="center"/>
      <protection/>
    </xf>
    <xf numFmtId="0" fontId="9" fillId="0" borderId="11" xfId="55" applyFont="1" applyBorder="1" applyAlignment="1">
      <alignment horizontal="center" vertical="center"/>
      <protection/>
    </xf>
    <xf numFmtId="180" fontId="9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/>
    </xf>
    <xf numFmtId="180" fontId="9" fillId="0" borderId="11" xfId="0" applyNumberFormat="1" applyFont="1" applyBorder="1" applyAlignment="1">
      <alignment horizontal="center" vertical="center"/>
    </xf>
    <xf numFmtId="182" fontId="9" fillId="0" borderId="11" xfId="0" applyNumberFormat="1" applyFont="1" applyBorder="1" applyAlignment="1">
      <alignment horizontal="center" vertical="center"/>
    </xf>
    <xf numFmtId="0" fontId="9" fillId="0" borderId="11" xfId="55" applyFont="1" applyBorder="1" applyAlignment="1">
      <alignment horizontal="left" vertical="center"/>
      <protection/>
    </xf>
    <xf numFmtId="180" fontId="9" fillId="0" borderId="11" xfId="55" applyNumberFormat="1" applyFont="1" applyBorder="1" applyAlignment="1">
      <alignment horizontal="center" vertical="center"/>
      <protection/>
    </xf>
    <xf numFmtId="0" fontId="9" fillId="0" borderId="11" xfId="55" applyFont="1" applyBorder="1" applyAlignment="1">
      <alignment horizontal="left" vertical="center"/>
      <protection/>
    </xf>
    <xf numFmtId="180" fontId="9" fillId="0" borderId="11" xfId="55" applyNumberFormat="1" applyFont="1" applyBorder="1" applyAlignment="1">
      <alignment horizontal="center" vertical="center"/>
      <protection/>
    </xf>
    <xf numFmtId="180" fontId="10" fillId="0" borderId="11" xfId="55" applyNumberFormat="1" applyFont="1" applyBorder="1" applyAlignment="1" quotePrefix="1">
      <alignment horizontal="center" vertical="center"/>
      <protection/>
    </xf>
    <xf numFmtId="0" fontId="9" fillId="0" borderId="11" xfId="55" applyFont="1" applyBorder="1" applyAlignment="1">
      <alignment horizontal="left" vertical="center" wrapText="1"/>
      <protection/>
    </xf>
    <xf numFmtId="180" fontId="9" fillId="0" borderId="11" xfId="55" applyNumberFormat="1" applyFont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180" fontId="10" fillId="0" borderId="11" xfId="0" applyNumberFormat="1" applyFont="1" applyBorder="1" applyAlignment="1">
      <alignment horizontal="center" vertical="center"/>
    </xf>
    <xf numFmtId="180" fontId="10" fillId="0" borderId="11" xfId="0" applyNumberFormat="1" applyFont="1" applyBorder="1" applyAlignment="1" quotePrefix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9" fillId="0" borderId="14" xfId="55" applyFont="1" applyBorder="1" applyAlignment="1">
      <alignment horizontal="left" vertical="center"/>
      <protection/>
    </xf>
    <xf numFmtId="180" fontId="9" fillId="0" borderId="14" xfId="55" applyNumberFormat="1" applyFont="1" applyBorder="1" applyAlignment="1">
      <alignment horizontal="center" vertical="center"/>
      <protection/>
    </xf>
    <xf numFmtId="0" fontId="9" fillId="0" borderId="14" xfId="55" applyFont="1" applyBorder="1" applyAlignment="1">
      <alignment horizontal="center" vertical="center"/>
      <protection/>
    </xf>
    <xf numFmtId="0" fontId="9" fillId="0" borderId="11" xfId="55" applyFont="1" applyBorder="1" applyAlignment="1">
      <alignment horizontal="center" vertical="center"/>
      <protection/>
    </xf>
    <xf numFmtId="180" fontId="9" fillId="0" borderId="11" xfId="55" applyNumberFormat="1" applyFont="1" applyBorder="1" applyAlignment="1" quotePrefix="1">
      <alignment horizontal="center" vertical="center"/>
      <protection/>
    </xf>
    <xf numFmtId="0" fontId="7" fillId="0" borderId="14" xfId="0" applyFont="1" applyBorder="1" applyAlignment="1">
      <alignment horizontal="left" vertical="center"/>
    </xf>
    <xf numFmtId="180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180" fontId="7" fillId="0" borderId="11" xfId="0" applyNumberFormat="1" applyFont="1" applyBorder="1" applyAlignment="1" quotePrefix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82" fontId="9" fillId="0" borderId="14" xfId="0" applyNumberFormat="1" applyFont="1" applyBorder="1" applyAlignment="1">
      <alignment horizontal="center" vertical="center"/>
    </xf>
    <xf numFmtId="182" fontId="9" fillId="0" borderId="11" xfId="55" applyNumberFormat="1" applyFont="1" applyBorder="1" applyAlignment="1">
      <alignment horizontal="center" vertical="center"/>
      <protection/>
    </xf>
    <xf numFmtId="182" fontId="9" fillId="0" borderId="13" xfId="0" applyNumberFormat="1" applyFont="1" applyBorder="1" applyAlignment="1">
      <alignment horizontal="center" vertical="center" wrapText="1"/>
    </xf>
    <xf numFmtId="2" fontId="9" fillId="0" borderId="13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/>
    </xf>
    <xf numFmtId="182" fontId="7" fillId="0" borderId="14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 vertical="center"/>
    </xf>
    <xf numFmtId="2" fontId="9" fillId="0" borderId="11" xfId="55" applyNumberFormat="1" applyFont="1" applyBorder="1" applyAlignment="1">
      <alignment horizontal="center" vertical="center"/>
      <protection/>
    </xf>
    <xf numFmtId="2" fontId="9" fillId="0" borderId="14" xfId="55" applyNumberFormat="1" applyFont="1" applyBorder="1" applyAlignment="1">
      <alignment horizontal="center" vertical="center"/>
      <protection/>
    </xf>
    <xf numFmtId="2" fontId="7" fillId="0" borderId="1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80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/>
    </xf>
    <xf numFmtId="2" fontId="1" fillId="0" borderId="0" xfId="0" applyNumberFormat="1" applyFont="1" applyAlignment="1">
      <alignment/>
    </xf>
    <xf numFmtId="14" fontId="5" fillId="0" borderId="11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4" fontId="5" fillId="0" borderId="15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>
      <alignment horizontal="center" vertical="center" wrapText="1"/>
    </xf>
    <xf numFmtId="182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180" fontId="9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182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 vertical="center"/>
    </xf>
    <xf numFmtId="14" fontId="5" fillId="0" borderId="13" xfId="0" applyNumberFormat="1" applyFont="1" applyBorder="1" applyAlignment="1" applyProtection="1">
      <alignment horizontal="center"/>
      <protection/>
    </xf>
    <xf numFmtId="0" fontId="9" fillId="0" borderId="15" xfId="0" applyFont="1" applyBorder="1" applyAlignment="1">
      <alignment horizontal="left" vertical="center" wrapText="1"/>
    </xf>
    <xf numFmtId="180" fontId="9" fillId="0" borderId="15" xfId="0" applyNumberFormat="1" applyFont="1" applyBorder="1" applyAlignment="1">
      <alignment horizontal="center" vertical="center" wrapText="1"/>
    </xf>
    <xf numFmtId="2" fontId="9" fillId="0" borderId="15" xfId="0" applyNumberFormat="1" applyFont="1" applyBorder="1" applyAlignment="1">
      <alignment horizontal="center" vertical="center"/>
    </xf>
    <xf numFmtId="182" fontId="9" fillId="0" borderId="15" xfId="0" applyNumberFormat="1" applyFont="1" applyBorder="1" applyAlignment="1">
      <alignment horizontal="center" vertical="center"/>
    </xf>
    <xf numFmtId="0" fontId="9" fillId="0" borderId="15" xfId="55" applyFont="1" applyBorder="1" applyAlignment="1">
      <alignment horizontal="center" vertical="center"/>
      <protection/>
    </xf>
    <xf numFmtId="2" fontId="9" fillId="0" borderId="15" xfId="55" applyNumberFormat="1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left" vertical="center"/>
      <protection/>
    </xf>
    <xf numFmtId="180" fontId="9" fillId="0" borderId="15" xfId="55" applyNumberFormat="1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180" fontId="9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80" fontId="9" fillId="0" borderId="15" xfId="0" applyNumberFormat="1" applyFont="1" applyBorder="1" applyAlignment="1" quotePrefix="1">
      <alignment horizontal="center" vertical="center"/>
    </xf>
    <xf numFmtId="180" fontId="10" fillId="0" borderId="15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15" xfId="55" applyFont="1" applyBorder="1" applyAlignment="1">
      <alignment horizontal="left" vertical="center"/>
      <protection/>
    </xf>
    <xf numFmtId="180" fontId="9" fillId="0" borderId="15" xfId="55" applyNumberFormat="1" applyFont="1" applyBorder="1" applyAlignment="1">
      <alignment horizontal="center" vertical="center"/>
      <protection/>
    </xf>
    <xf numFmtId="0" fontId="9" fillId="0" borderId="15" xfId="55" applyFont="1" applyBorder="1" applyAlignment="1">
      <alignment horizontal="center" vertical="center"/>
      <protection/>
    </xf>
    <xf numFmtId="0" fontId="7" fillId="0" borderId="15" xfId="0" applyFont="1" applyBorder="1" applyAlignment="1">
      <alignment horizontal="left" vertical="center"/>
    </xf>
    <xf numFmtId="180" fontId="7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3" fillId="0" borderId="18" xfId="0" applyNumberFormat="1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horizontal="center" vertical="center" wrapText="1"/>
    </xf>
    <xf numFmtId="1" fontId="3" fillId="0" borderId="20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66"/>
  <sheetViews>
    <sheetView tabSelected="1" zoomScale="85" zoomScaleNormal="85" zoomScalePageLayoutView="0" workbookViewId="0" topLeftCell="A151">
      <selection activeCell="L157" sqref="L157"/>
    </sheetView>
  </sheetViews>
  <sheetFormatPr defaultColWidth="8.796875" defaultRowHeight="15"/>
  <cols>
    <col min="1" max="1" width="4.59765625" style="1" customWidth="1"/>
    <col min="2" max="2" width="23.69921875" style="1" customWidth="1"/>
    <col min="3" max="3" width="12.8984375" style="3" customWidth="1"/>
    <col min="4" max="4" width="12.5" style="1" customWidth="1"/>
    <col min="5" max="5" width="7.5" style="1" customWidth="1"/>
    <col min="6" max="6" width="6" style="1" customWidth="1"/>
    <col min="7" max="7" width="6.5" style="1" customWidth="1"/>
    <col min="8" max="8" width="6.59765625" style="1" customWidth="1"/>
    <col min="9" max="9" width="6.69921875" style="1" customWidth="1"/>
    <col min="10" max="10" width="7" style="1" customWidth="1"/>
    <col min="11" max="11" width="6.8984375" style="1" customWidth="1"/>
    <col min="12" max="12" width="4.8984375" style="9" customWidth="1"/>
    <col min="13" max="13" width="6.09765625" style="9" customWidth="1"/>
    <col min="14" max="14" width="6.69921875" style="9" customWidth="1"/>
    <col min="15" max="15" width="6.19921875" style="9" customWidth="1"/>
    <col min="16" max="16" width="4.59765625" style="9" customWidth="1"/>
    <col min="17" max="17" width="5.5" style="9" customWidth="1"/>
    <col min="18" max="16384" width="9" style="1" customWidth="1"/>
  </cols>
  <sheetData>
    <row r="1" spans="1:3" ht="19.5" customHeight="1">
      <c r="A1" s="7" t="s">
        <v>102</v>
      </c>
      <c r="B1" s="7"/>
      <c r="C1" s="2"/>
    </row>
    <row r="2" spans="1:17" ht="16.5" customHeight="1">
      <c r="A2" s="8" t="s">
        <v>103</v>
      </c>
      <c r="B2" s="4"/>
      <c r="C2" s="4"/>
      <c r="F2" s="85"/>
      <c r="G2" s="85"/>
      <c r="H2" s="86"/>
      <c r="I2" s="87"/>
      <c r="J2" s="88"/>
      <c r="K2" s="88"/>
      <c r="L2" s="89"/>
      <c r="M2" s="90"/>
      <c r="N2" s="90"/>
      <c r="O2" s="89"/>
      <c r="P2" s="89"/>
      <c r="Q2" s="86"/>
    </row>
    <row r="3" spans="2:17" ht="22.5" customHeight="1">
      <c r="B3" s="149" t="s">
        <v>190</v>
      </c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2:17" ht="20.25" customHeight="1">
      <c r="B4" s="149" t="s">
        <v>191</v>
      </c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49"/>
      <c r="Q4" s="149"/>
    </row>
    <row r="6" spans="1:17" ht="38.25" customHeight="1">
      <c r="A6" s="76" t="s">
        <v>174</v>
      </c>
      <c r="B6" s="75" t="s">
        <v>0</v>
      </c>
      <c r="C6" s="77" t="s">
        <v>1</v>
      </c>
      <c r="D6" s="75" t="s">
        <v>183</v>
      </c>
      <c r="E6" s="75" t="s">
        <v>175</v>
      </c>
      <c r="F6" s="75" t="s">
        <v>185</v>
      </c>
      <c r="G6" s="75" t="s">
        <v>184</v>
      </c>
      <c r="H6" s="78" t="s">
        <v>182</v>
      </c>
      <c r="I6" s="75" t="s">
        <v>177</v>
      </c>
      <c r="J6" s="78" t="s">
        <v>186</v>
      </c>
      <c r="K6" s="78" t="s">
        <v>223</v>
      </c>
      <c r="L6" s="101" t="s">
        <v>187</v>
      </c>
      <c r="M6" s="102" t="s">
        <v>188</v>
      </c>
      <c r="N6" s="102" t="s">
        <v>225</v>
      </c>
      <c r="O6" s="5" t="s">
        <v>189</v>
      </c>
      <c r="P6" s="5" t="s">
        <v>224</v>
      </c>
      <c r="Q6" s="5" t="s">
        <v>226</v>
      </c>
    </row>
    <row r="7" spans="1:17" ht="21" customHeight="1">
      <c r="A7" s="12">
        <v>1</v>
      </c>
      <c r="B7" s="14" t="s">
        <v>22</v>
      </c>
      <c r="C7" s="15">
        <v>37302</v>
      </c>
      <c r="D7" s="16" t="s">
        <v>23</v>
      </c>
      <c r="E7" s="81">
        <v>13</v>
      </c>
      <c r="F7" s="13" t="s">
        <v>178</v>
      </c>
      <c r="G7" s="81">
        <f>E7+E8+E9+E10+E11</f>
        <v>62</v>
      </c>
      <c r="H7" s="13">
        <v>12</v>
      </c>
      <c r="I7" s="82">
        <f>(G7+H7)/5</f>
        <v>14.8</v>
      </c>
      <c r="J7" s="82">
        <v>10.25</v>
      </c>
      <c r="K7" s="82">
        <f>ROUND(((J7+J9+J11)/3),2)</f>
        <v>11.5</v>
      </c>
      <c r="L7" s="17"/>
      <c r="M7" s="17">
        <v>2</v>
      </c>
      <c r="N7" s="108">
        <f>K7+M7</f>
        <v>13.5</v>
      </c>
      <c r="O7" s="158">
        <f>I7+N7</f>
        <v>28.3</v>
      </c>
      <c r="P7" s="152">
        <v>7</v>
      </c>
      <c r="Q7" s="155"/>
    </row>
    <row r="8" spans="1:17" ht="21" customHeight="1">
      <c r="A8" s="18">
        <v>2</v>
      </c>
      <c r="B8" s="20" t="s">
        <v>24</v>
      </c>
      <c r="C8" s="21">
        <v>37501</v>
      </c>
      <c r="D8" s="22" t="s">
        <v>23</v>
      </c>
      <c r="E8" s="19">
        <v>8.75</v>
      </c>
      <c r="F8" s="19"/>
      <c r="G8" s="19"/>
      <c r="H8" s="19"/>
      <c r="I8" s="91"/>
      <c r="J8" s="91"/>
      <c r="K8" s="91"/>
      <c r="L8" s="23"/>
      <c r="M8" s="24"/>
      <c r="N8" s="24"/>
      <c r="O8" s="159"/>
      <c r="P8" s="153"/>
      <c r="Q8" s="156"/>
    </row>
    <row r="9" spans="1:17" ht="21" customHeight="1">
      <c r="A9" s="18">
        <v>3</v>
      </c>
      <c r="B9" s="25" t="s">
        <v>25</v>
      </c>
      <c r="C9" s="21">
        <v>37605</v>
      </c>
      <c r="D9" s="22" t="s">
        <v>23</v>
      </c>
      <c r="E9" s="19">
        <v>16.5</v>
      </c>
      <c r="F9" s="19" t="s">
        <v>179</v>
      </c>
      <c r="G9" s="19"/>
      <c r="H9" s="19"/>
      <c r="I9" s="91"/>
      <c r="J9" s="91">
        <v>15.25</v>
      </c>
      <c r="K9" s="91"/>
      <c r="L9" s="24" t="s">
        <v>178</v>
      </c>
      <c r="M9" s="24"/>
      <c r="N9" s="24"/>
      <c r="O9" s="159"/>
      <c r="P9" s="153"/>
      <c r="Q9" s="156"/>
    </row>
    <row r="10" spans="1:17" ht="21" customHeight="1">
      <c r="A10" s="18">
        <v>4</v>
      </c>
      <c r="B10" s="25" t="s">
        <v>26</v>
      </c>
      <c r="C10" s="21">
        <v>37367</v>
      </c>
      <c r="D10" s="22" t="s">
        <v>23</v>
      </c>
      <c r="E10" s="19">
        <v>10.75</v>
      </c>
      <c r="F10" s="19" t="s">
        <v>180</v>
      </c>
      <c r="G10" s="19"/>
      <c r="H10" s="19"/>
      <c r="I10" s="91"/>
      <c r="J10" s="91"/>
      <c r="K10" s="91"/>
      <c r="L10" s="24"/>
      <c r="M10" s="24"/>
      <c r="N10" s="24"/>
      <c r="O10" s="159"/>
      <c r="P10" s="153"/>
      <c r="Q10" s="156"/>
    </row>
    <row r="11" spans="1:17" ht="21" customHeight="1">
      <c r="A11" s="111">
        <v>5</v>
      </c>
      <c r="B11" s="118" t="s">
        <v>27</v>
      </c>
      <c r="C11" s="119">
        <v>37307</v>
      </c>
      <c r="D11" s="120" t="s">
        <v>23</v>
      </c>
      <c r="E11" s="115">
        <v>13</v>
      </c>
      <c r="F11" s="114" t="s">
        <v>178</v>
      </c>
      <c r="G11" s="114"/>
      <c r="H11" s="114"/>
      <c r="I11" s="116"/>
      <c r="J11" s="116">
        <v>9</v>
      </c>
      <c r="K11" s="116"/>
      <c r="L11" s="117"/>
      <c r="M11" s="117"/>
      <c r="N11" s="117"/>
      <c r="O11" s="160"/>
      <c r="P11" s="154"/>
      <c r="Q11" s="157"/>
    </row>
    <row r="12" spans="1:18" ht="21" customHeight="1">
      <c r="A12" s="12">
        <v>6</v>
      </c>
      <c r="B12" s="123" t="s">
        <v>82</v>
      </c>
      <c r="C12" s="124">
        <v>37351</v>
      </c>
      <c r="D12" s="12" t="s">
        <v>83</v>
      </c>
      <c r="E12" s="12">
        <v>11.25</v>
      </c>
      <c r="F12" s="13" t="s">
        <v>178</v>
      </c>
      <c r="G12" s="81">
        <f>E12+E13+E14+E15+E16+E17+E18+E19+E20+E21+E22</f>
        <v>141.75</v>
      </c>
      <c r="H12" s="13">
        <v>33</v>
      </c>
      <c r="I12" s="82">
        <f>ROUND(((G12+H12)/11),2)</f>
        <v>15.89</v>
      </c>
      <c r="J12" s="82">
        <v>8.5</v>
      </c>
      <c r="K12" s="82">
        <f>ROUND(((J12+J13+J14+J15+J17+J18+J19+J21+J22)/9),2)</f>
        <v>11.97</v>
      </c>
      <c r="L12" s="17"/>
      <c r="M12" s="17">
        <v>8</v>
      </c>
      <c r="N12" s="108">
        <f>K12+M12</f>
        <v>19.97</v>
      </c>
      <c r="O12" s="158">
        <f>I12+N12</f>
        <v>35.86</v>
      </c>
      <c r="P12" s="152">
        <v>2</v>
      </c>
      <c r="Q12" s="155" t="s">
        <v>181</v>
      </c>
      <c r="R12" s="109"/>
    </row>
    <row r="13" spans="1:17" ht="21" customHeight="1">
      <c r="A13" s="18">
        <v>7</v>
      </c>
      <c r="B13" s="31" t="s">
        <v>84</v>
      </c>
      <c r="C13" s="110">
        <v>37504</v>
      </c>
      <c r="D13" s="18" t="s">
        <v>83</v>
      </c>
      <c r="E13" s="18">
        <v>14.75</v>
      </c>
      <c r="F13" s="18" t="s">
        <v>181</v>
      </c>
      <c r="G13" s="18"/>
      <c r="H13" s="18"/>
      <c r="I13" s="63"/>
      <c r="J13" s="63">
        <v>10</v>
      </c>
      <c r="K13" s="63"/>
      <c r="L13" s="24"/>
      <c r="M13" s="24"/>
      <c r="N13" s="24"/>
      <c r="O13" s="159"/>
      <c r="P13" s="153"/>
      <c r="Q13" s="156"/>
    </row>
    <row r="14" spans="1:17" ht="21" customHeight="1">
      <c r="A14" s="18">
        <v>8</v>
      </c>
      <c r="B14" s="31" t="s">
        <v>85</v>
      </c>
      <c r="C14" s="110">
        <v>37492</v>
      </c>
      <c r="D14" s="18" t="s">
        <v>83</v>
      </c>
      <c r="E14" s="18">
        <v>13.5</v>
      </c>
      <c r="F14" s="18" t="s">
        <v>181</v>
      </c>
      <c r="G14" s="18"/>
      <c r="H14" s="18"/>
      <c r="I14" s="63"/>
      <c r="J14" s="63">
        <v>13</v>
      </c>
      <c r="K14" s="63"/>
      <c r="L14" s="24" t="s">
        <v>180</v>
      </c>
      <c r="M14" s="24"/>
      <c r="N14" s="24"/>
      <c r="O14" s="159"/>
      <c r="P14" s="153"/>
      <c r="Q14" s="156"/>
    </row>
    <row r="15" spans="1:17" ht="21" customHeight="1">
      <c r="A15" s="18">
        <v>9</v>
      </c>
      <c r="B15" s="31" t="s">
        <v>172</v>
      </c>
      <c r="C15" s="110">
        <v>37505</v>
      </c>
      <c r="D15" s="18" t="s">
        <v>83</v>
      </c>
      <c r="E15" s="50">
        <v>15</v>
      </c>
      <c r="F15" s="18" t="s">
        <v>181</v>
      </c>
      <c r="G15" s="18"/>
      <c r="H15" s="18"/>
      <c r="I15" s="63"/>
      <c r="J15" s="63">
        <v>15.25</v>
      </c>
      <c r="K15" s="63"/>
      <c r="L15" s="24" t="s">
        <v>178</v>
      </c>
      <c r="M15" s="24"/>
      <c r="N15" s="24"/>
      <c r="O15" s="159"/>
      <c r="P15" s="153"/>
      <c r="Q15" s="156"/>
    </row>
    <row r="16" spans="1:17" ht="21" customHeight="1">
      <c r="A16" s="18">
        <v>10</v>
      </c>
      <c r="B16" s="31" t="s">
        <v>86</v>
      </c>
      <c r="C16" s="32" t="s">
        <v>192</v>
      </c>
      <c r="D16" s="18" t="s">
        <v>83</v>
      </c>
      <c r="E16" s="18">
        <v>8.75</v>
      </c>
      <c r="F16" s="18"/>
      <c r="G16" s="18"/>
      <c r="H16" s="18"/>
      <c r="I16" s="63"/>
      <c r="J16" s="63"/>
      <c r="K16" s="63"/>
      <c r="L16" s="24"/>
      <c r="M16" s="24"/>
      <c r="N16" s="24"/>
      <c r="O16" s="159"/>
      <c r="P16" s="153"/>
      <c r="Q16" s="156"/>
    </row>
    <row r="17" spans="1:17" ht="21" customHeight="1">
      <c r="A17" s="18">
        <v>11</v>
      </c>
      <c r="B17" s="31" t="s">
        <v>87</v>
      </c>
      <c r="C17" s="110">
        <v>37396</v>
      </c>
      <c r="D17" s="18" t="s">
        <v>83</v>
      </c>
      <c r="E17" s="18">
        <v>13.5</v>
      </c>
      <c r="F17" s="18" t="s">
        <v>181</v>
      </c>
      <c r="G17" s="18"/>
      <c r="H17" s="18"/>
      <c r="I17" s="63"/>
      <c r="J17" s="63">
        <v>13</v>
      </c>
      <c r="K17" s="63"/>
      <c r="L17" s="24" t="s">
        <v>180</v>
      </c>
      <c r="M17" s="24"/>
      <c r="N17" s="24"/>
      <c r="O17" s="159"/>
      <c r="P17" s="153"/>
      <c r="Q17" s="156"/>
    </row>
    <row r="18" spans="1:17" ht="21" customHeight="1">
      <c r="A18" s="18">
        <v>12</v>
      </c>
      <c r="B18" s="31" t="s">
        <v>88</v>
      </c>
      <c r="C18" s="110">
        <v>37276</v>
      </c>
      <c r="D18" s="18" t="s">
        <v>83</v>
      </c>
      <c r="E18" s="50">
        <v>16</v>
      </c>
      <c r="F18" s="19" t="s">
        <v>179</v>
      </c>
      <c r="G18" s="18"/>
      <c r="H18" s="19"/>
      <c r="I18" s="91"/>
      <c r="J18" s="91">
        <v>14.5</v>
      </c>
      <c r="K18" s="91"/>
      <c r="L18" s="24" t="s">
        <v>178</v>
      </c>
      <c r="M18" s="24"/>
      <c r="N18" s="24"/>
      <c r="O18" s="159"/>
      <c r="P18" s="153"/>
      <c r="Q18" s="156"/>
    </row>
    <row r="19" spans="1:17" ht="21" customHeight="1">
      <c r="A19" s="18">
        <v>13</v>
      </c>
      <c r="B19" s="31" t="s">
        <v>89</v>
      </c>
      <c r="C19" s="110">
        <v>37358</v>
      </c>
      <c r="D19" s="18" t="s">
        <v>83</v>
      </c>
      <c r="E19" s="18">
        <v>11.5</v>
      </c>
      <c r="F19" s="19" t="s">
        <v>178</v>
      </c>
      <c r="G19" s="18"/>
      <c r="H19" s="19"/>
      <c r="I19" s="91"/>
      <c r="J19" s="91">
        <v>8.5</v>
      </c>
      <c r="K19" s="91"/>
      <c r="L19" s="24"/>
      <c r="M19" s="24"/>
      <c r="N19" s="24"/>
      <c r="O19" s="159"/>
      <c r="P19" s="153"/>
      <c r="Q19" s="156"/>
    </row>
    <row r="20" spans="1:17" ht="21" customHeight="1">
      <c r="A20" s="18">
        <v>14</v>
      </c>
      <c r="B20" s="31" t="s">
        <v>90</v>
      </c>
      <c r="C20" s="32" t="s">
        <v>193</v>
      </c>
      <c r="D20" s="18" t="s">
        <v>83</v>
      </c>
      <c r="E20" s="18">
        <v>10.5</v>
      </c>
      <c r="F20" s="18"/>
      <c r="G20" s="18"/>
      <c r="H20" s="18"/>
      <c r="I20" s="63"/>
      <c r="J20" s="63"/>
      <c r="K20" s="63"/>
      <c r="L20" s="24"/>
      <c r="M20" s="24"/>
      <c r="N20" s="24"/>
      <c r="O20" s="159"/>
      <c r="P20" s="153"/>
      <c r="Q20" s="156"/>
    </row>
    <row r="21" spans="1:17" ht="21" customHeight="1">
      <c r="A21" s="18">
        <v>15</v>
      </c>
      <c r="B21" s="31" t="s">
        <v>91</v>
      </c>
      <c r="C21" s="110">
        <v>37281</v>
      </c>
      <c r="D21" s="18" t="s">
        <v>83</v>
      </c>
      <c r="E21" s="18">
        <v>15.5</v>
      </c>
      <c r="F21" s="18" t="s">
        <v>181</v>
      </c>
      <c r="G21" s="18"/>
      <c r="H21" s="18"/>
      <c r="I21" s="63"/>
      <c r="J21" s="63">
        <v>15.5</v>
      </c>
      <c r="K21" s="63"/>
      <c r="L21" s="24" t="s">
        <v>178</v>
      </c>
      <c r="M21" s="24"/>
      <c r="N21" s="24"/>
      <c r="O21" s="159"/>
      <c r="P21" s="153"/>
      <c r="Q21" s="156"/>
    </row>
    <row r="22" spans="1:36" s="10" customFormat="1" ht="21" customHeight="1" thickBot="1">
      <c r="A22" s="111">
        <v>16</v>
      </c>
      <c r="B22" s="112" t="s">
        <v>92</v>
      </c>
      <c r="C22" s="113">
        <v>37319</v>
      </c>
      <c r="D22" s="111" t="s">
        <v>83</v>
      </c>
      <c r="E22" s="111">
        <v>11.5</v>
      </c>
      <c r="F22" s="114" t="s">
        <v>178</v>
      </c>
      <c r="G22" s="111"/>
      <c r="H22" s="114"/>
      <c r="I22" s="116"/>
      <c r="J22" s="116">
        <v>9.5</v>
      </c>
      <c r="K22" s="116"/>
      <c r="L22" s="117"/>
      <c r="M22" s="117"/>
      <c r="N22" s="117"/>
      <c r="O22" s="160"/>
      <c r="P22" s="154"/>
      <c r="Q22" s="157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</row>
    <row r="23" spans="1:36" ht="21" customHeight="1">
      <c r="A23" s="26">
        <v>17</v>
      </c>
      <c r="B23" s="33" t="s">
        <v>2</v>
      </c>
      <c r="C23" s="34" t="s">
        <v>194</v>
      </c>
      <c r="D23" s="26" t="s">
        <v>10</v>
      </c>
      <c r="E23" s="79">
        <v>12</v>
      </c>
      <c r="F23" s="27" t="s">
        <v>178</v>
      </c>
      <c r="G23" s="121">
        <f>E23+E24+E25+E26+E27+E28+E29+E30</f>
        <v>85.75</v>
      </c>
      <c r="H23" s="27">
        <v>10</v>
      </c>
      <c r="I23" s="92">
        <f>ROUND(((G23+H23)/8),2)</f>
        <v>11.97</v>
      </c>
      <c r="J23" s="92">
        <v>11.75</v>
      </c>
      <c r="K23" s="92">
        <f>ROUND(((J23+J25+J26+J27+J30)/5),2)</f>
        <v>9.35</v>
      </c>
      <c r="L23" s="30" t="s">
        <v>180</v>
      </c>
      <c r="M23" s="30">
        <v>1</v>
      </c>
      <c r="N23" s="122">
        <f>K23+M23</f>
        <v>10.35</v>
      </c>
      <c r="O23" s="158">
        <f>I23+N23</f>
        <v>22.32</v>
      </c>
      <c r="P23" s="152">
        <v>13</v>
      </c>
      <c r="Q23" s="155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</row>
    <row r="24" spans="1:36" ht="21" customHeight="1">
      <c r="A24" s="18">
        <v>18</v>
      </c>
      <c r="B24" s="35" t="s">
        <v>3</v>
      </c>
      <c r="C24" s="36">
        <v>37309</v>
      </c>
      <c r="D24" s="18" t="s">
        <v>10</v>
      </c>
      <c r="E24" s="18">
        <v>9.5</v>
      </c>
      <c r="F24" s="18"/>
      <c r="G24" s="18"/>
      <c r="H24" s="50"/>
      <c r="I24" s="63"/>
      <c r="J24" s="63"/>
      <c r="K24" s="63"/>
      <c r="L24" s="24"/>
      <c r="M24" s="24"/>
      <c r="N24" s="24"/>
      <c r="O24" s="159"/>
      <c r="P24" s="153"/>
      <c r="Q24" s="156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</row>
    <row r="25" spans="1:17" ht="21" customHeight="1">
      <c r="A25" s="18">
        <v>19</v>
      </c>
      <c r="B25" s="35" t="s">
        <v>4</v>
      </c>
      <c r="C25" s="36">
        <v>37368</v>
      </c>
      <c r="D25" s="18" t="s">
        <v>10</v>
      </c>
      <c r="E25" s="50">
        <v>12</v>
      </c>
      <c r="F25" s="19" t="s">
        <v>178</v>
      </c>
      <c r="G25" s="18"/>
      <c r="H25" s="19"/>
      <c r="I25" s="91"/>
      <c r="J25" s="91">
        <v>7.5</v>
      </c>
      <c r="K25" s="91"/>
      <c r="L25" s="24"/>
      <c r="M25" s="24"/>
      <c r="N25" s="24"/>
      <c r="O25" s="159"/>
      <c r="P25" s="153"/>
      <c r="Q25" s="156"/>
    </row>
    <row r="26" spans="1:17" ht="21" customHeight="1">
      <c r="A26" s="18">
        <v>20</v>
      </c>
      <c r="B26" s="35" t="s">
        <v>5</v>
      </c>
      <c r="C26" s="36">
        <v>37433</v>
      </c>
      <c r="D26" s="18" t="s">
        <v>10</v>
      </c>
      <c r="E26" s="50">
        <v>13</v>
      </c>
      <c r="F26" s="19" t="s">
        <v>178</v>
      </c>
      <c r="G26" s="18"/>
      <c r="H26" s="19"/>
      <c r="I26" s="91"/>
      <c r="J26" s="91">
        <v>8</v>
      </c>
      <c r="K26" s="91"/>
      <c r="L26" s="24"/>
      <c r="M26" s="24"/>
      <c r="N26" s="24"/>
      <c r="O26" s="159"/>
      <c r="P26" s="153"/>
      <c r="Q26" s="156"/>
    </row>
    <row r="27" spans="1:17" ht="21" customHeight="1">
      <c r="A27" s="18">
        <v>21</v>
      </c>
      <c r="B27" s="35" t="s">
        <v>6</v>
      </c>
      <c r="C27" s="36">
        <v>37464</v>
      </c>
      <c r="D27" s="18" t="s">
        <v>10</v>
      </c>
      <c r="E27" s="18">
        <v>12.75</v>
      </c>
      <c r="F27" s="19" t="s">
        <v>178</v>
      </c>
      <c r="G27" s="18"/>
      <c r="H27" s="19"/>
      <c r="I27" s="91"/>
      <c r="J27" s="91">
        <v>9.5</v>
      </c>
      <c r="K27" s="91"/>
      <c r="L27" s="24"/>
      <c r="M27" s="24"/>
      <c r="N27" s="24"/>
      <c r="O27" s="159"/>
      <c r="P27" s="153"/>
      <c r="Q27" s="156"/>
    </row>
    <row r="28" spans="1:17" ht="21" customHeight="1">
      <c r="A28" s="18">
        <v>22</v>
      </c>
      <c r="B28" s="35" t="s">
        <v>7</v>
      </c>
      <c r="C28" s="36">
        <v>37536</v>
      </c>
      <c r="D28" s="18" t="s">
        <v>10</v>
      </c>
      <c r="E28" s="18">
        <v>7.5</v>
      </c>
      <c r="F28" s="18"/>
      <c r="G28" s="18"/>
      <c r="H28" s="18"/>
      <c r="I28" s="63"/>
      <c r="J28" s="63"/>
      <c r="K28" s="63"/>
      <c r="L28" s="24"/>
      <c r="M28" s="24"/>
      <c r="N28" s="24"/>
      <c r="O28" s="159"/>
      <c r="P28" s="153"/>
      <c r="Q28" s="156"/>
    </row>
    <row r="29" spans="1:17" ht="21" customHeight="1">
      <c r="A29" s="18">
        <v>23</v>
      </c>
      <c r="B29" s="35" t="s">
        <v>8</v>
      </c>
      <c r="C29" s="36">
        <v>37354</v>
      </c>
      <c r="D29" s="18" t="s">
        <v>10</v>
      </c>
      <c r="E29" s="18">
        <v>7.5</v>
      </c>
      <c r="F29" s="18"/>
      <c r="G29" s="18"/>
      <c r="H29" s="18"/>
      <c r="I29" s="63"/>
      <c r="J29" s="63"/>
      <c r="K29" s="63"/>
      <c r="L29" s="24"/>
      <c r="M29" s="24"/>
      <c r="N29" s="24"/>
      <c r="O29" s="159"/>
      <c r="P29" s="153"/>
      <c r="Q29" s="156"/>
    </row>
    <row r="30" spans="1:22" s="10" customFormat="1" ht="21" customHeight="1" thickBot="1">
      <c r="A30" s="111">
        <v>24</v>
      </c>
      <c r="B30" s="125" t="s">
        <v>9</v>
      </c>
      <c r="C30" s="126">
        <v>37456</v>
      </c>
      <c r="D30" s="111" t="s">
        <v>10</v>
      </c>
      <c r="E30" s="111">
        <v>11.5</v>
      </c>
      <c r="F30" s="114" t="s">
        <v>178</v>
      </c>
      <c r="G30" s="111"/>
      <c r="H30" s="114"/>
      <c r="I30" s="116"/>
      <c r="J30" s="116">
        <v>10</v>
      </c>
      <c r="K30" s="116"/>
      <c r="L30" s="117"/>
      <c r="M30" s="117"/>
      <c r="N30" s="117"/>
      <c r="O30" s="160"/>
      <c r="P30" s="154"/>
      <c r="Q30" s="157"/>
      <c r="R30" s="11"/>
      <c r="S30" s="11"/>
      <c r="T30" s="11"/>
      <c r="U30" s="11"/>
      <c r="V30" s="11"/>
    </row>
    <row r="31" spans="1:22" ht="21" customHeight="1">
      <c r="A31" s="26">
        <v>25</v>
      </c>
      <c r="B31" s="28" t="s">
        <v>75</v>
      </c>
      <c r="C31" s="29" t="s">
        <v>195</v>
      </c>
      <c r="D31" s="26" t="s">
        <v>76</v>
      </c>
      <c r="E31" s="26">
        <v>8.5</v>
      </c>
      <c r="F31" s="26"/>
      <c r="G31" s="27">
        <f>E31+E32+E33+E34+E35+E36</f>
        <v>69</v>
      </c>
      <c r="H31" s="26">
        <v>12</v>
      </c>
      <c r="I31" s="92">
        <f>ROUND(((G31+H31)/6),2)</f>
        <v>13.5</v>
      </c>
      <c r="J31" s="93"/>
      <c r="K31" s="93">
        <f>ROUND(((J32+J34+J35)/3),2)</f>
        <v>14</v>
      </c>
      <c r="L31" s="30"/>
      <c r="M31" s="30">
        <v>6</v>
      </c>
      <c r="N31" s="122">
        <f>K31+M31</f>
        <v>20</v>
      </c>
      <c r="O31" s="158">
        <f>I31+N31</f>
        <v>33.5</v>
      </c>
      <c r="P31" s="152">
        <v>3</v>
      </c>
      <c r="Q31" s="155" t="s">
        <v>181</v>
      </c>
      <c r="R31" s="11"/>
      <c r="S31" s="11"/>
      <c r="T31" s="11"/>
      <c r="U31" s="11"/>
      <c r="V31" s="11"/>
    </row>
    <row r="32" spans="1:22" ht="21" customHeight="1">
      <c r="A32" s="18">
        <v>26</v>
      </c>
      <c r="B32" s="31" t="s">
        <v>77</v>
      </c>
      <c r="C32" s="21">
        <v>37257</v>
      </c>
      <c r="D32" s="18" t="s">
        <v>76</v>
      </c>
      <c r="E32" s="18">
        <v>15.25</v>
      </c>
      <c r="F32" s="18" t="s">
        <v>181</v>
      </c>
      <c r="G32" s="18"/>
      <c r="H32" s="18"/>
      <c r="I32" s="63"/>
      <c r="J32" s="63">
        <v>16</v>
      </c>
      <c r="K32" s="63"/>
      <c r="L32" s="24" t="s">
        <v>181</v>
      </c>
      <c r="M32" s="24"/>
      <c r="N32" s="24"/>
      <c r="O32" s="159"/>
      <c r="P32" s="153"/>
      <c r="Q32" s="156"/>
      <c r="R32" s="11"/>
      <c r="S32" s="11"/>
      <c r="T32" s="11"/>
      <c r="U32" s="11"/>
      <c r="V32" s="11"/>
    </row>
    <row r="33" spans="1:22" ht="21" customHeight="1">
      <c r="A33" s="18">
        <v>27</v>
      </c>
      <c r="B33" s="31" t="s">
        <v>78</v>
      </c>
      <c r="C33" s="32" t="s">
        <v>196</v>
      </c>
      <c r="D33" s="18" t="s">
        <v>76</v>
      </c>
      <c r="E33" s="18">
        <v>8.75</v>
      </c>
      <c r="F33" s="18"/>
      <c r="G33" s="18"/>
      <c r="H33" s="18"/>
      <c r="I33" s="63"/>
      <c r="J33" s="63"/>
      <c r="K33" s="63"/>
      <c r="L33" s="24"/>
      <c r="M33" s="24"/>
      <c r="N33" s="24"/>
      <c r="O33" s="159"/>
      <c r="P33" s="153"/>
      <c r="Q33" s="156"/>
      <c r="R33" s="11"/>
      <c r="S33" s="11"/>
      <c r="T33" s="11"/>
      <c r="U33" s="11"/>
      <c r="V33" s="11"/>
    </row>
    <row r="34" spans="1:22" ht="21" customHeight="1">
      <c r="A34" s="18">
        <v>28</v>
      </c>
      <c r="B34" s="31" t="s">
        <v>79</v>
      </c>
      <c r="C34" s="21">
        <v>37481</v>
      </c>
      <c r="D34" s="18" t="s">
        <v>76</v>
      </c>
      <c r="E34" s="18">
        <v>13.5</v>
      </c>
      <c r="F34" s="18" t="s">
        <v>181</v>
      </c>
      <c r="G34" s="18"/>
      <c r="H34" s="18"/>
      <c r="I34" s="63"/>
      <c r="J34" s="63">
        <v>12</v>
      </c>
      <c r="K34" s="63"/>
      <c r="L34" s="24" t="s">
        <v>180</v>
      </c>
      <c r="M34" s="24"/>
      <c r="N34" s="24"/>
      <c r="O34" s="159"/>
      <c r="P34" s="153"/>
      <c r="Q34" s="156"/>
      <c r="R34" s="11"/>
      <c r="S34" s="11"/>
      <c r="T34" s="11"/>
      <c r="U34" s="11"/>
      <c r="V34" s="11"/>
    </row>
    <row r="35" spans="1:22" ht="21" customHeight="1">
      <c r="A35" s="18">
        <v>29</v>
      </c>
      <c r="B35" s="31" t="s">
        <v>80</v>
      </c>
      <c r="C35" s="32" t="s">
        <v>197</v>
      </c>
      <c r="D35" s="18" t="s">
        <v>76</v>
      </c>
      <c r="E35" s="18">
        <v>14.5</v>
      </c>
      <c r="F35" s="18" t="s">
        <v>181</v>
      </c>
      <c r="G35" s="18"/>
      <c r="H35" s="18"/>
      <c r="I35" s="63"/>
      <c r="J35" s="63">
        <v>14</v>
      </c>
      <c r="K35" s="63"/>
      <c r="L35" s="24" t="s">
        <v>180</v>
      </c>
      <c r="M35" s="24"/>
      <c r="N35" s="24"/>
      <c r="O35" s="159"/>
      <c r="P35" s="153"/>
      <c r="Q35" s="156"/>
      <c r="R35" s="11"/>
      <c r="S35" s="11"/>
      <c r="T35" s="11"/>
      <c r="U35" s="11"/>
      <c r="V35" s="11"/>
    </row>
    <row r="36" spans="1:22" s="10" customFormat="1" ht="21" customHeight="1" thickBot="1">
      <c r="A36" s="111">
        <v>30</v>
      </c>
      <c r="B36" s="112" t="s">
        <v>81</v>
      </c>
      <c r="C36" s="119">
        <v>37342</v>
      </c>
      <c r="D36" s="111" t="s">
        <v>76</v>
      </c>
      <c r="E36" s="111">
        <v>8.5</v>
      </c>
      <c r="F36" s="111"/>
      <c r="G36" s="111"/>
      <c r="H36" s="111"/>
      <c r="I36" s="127"/>
      <c r="J36" s="127"/>
      <c r="K36" s="127"/>
      <c r="L36" s="117"/>
      <c r="M36" s="117"/>
      <c r="N36" s="117"/>
      <c r="O36" s="160"/>
      <c r="P36" s="154"/>
      <c r="Q36" s="157"/>
      <c r="R36" s="11"/>
      <c r="S36" s="11"/>
      <c r="T36" s="11"/>
      <c r="U36" s="11"/>
      <c r="V36" s="11"/>
    </row>
    <row r="37" spans="1:22" ht="21" customHeight="1">
      <c r="A37" s="26">
        <v>31</v>
      </c>
      <c r="B37" s="28" t="s">
        <v>12</v>
      </c>
      <c r="C37" s="37">
        <v>37340</v>
      </c>
      <c r="D37" s="26" t="s">
        <v>72</v>
      </c>
      <c r="E37" s="26">
        <v>13.5</v>
      </c>
      <c r="F37" s="26" t="s">
        <v>181</v>
      </c>
      <c r="G37" s="121">
        <f>E37+E38+E39+E40+E41+E42+E43+E44+E45+E46+E47</f>
        <v>134.75</v>
      </c>
      <c r="H37" s="26">
        <v>29</v>
      </c>
      <c r="I37" s="92">
        <f>ROUND(((G37+H37)/11),2)</f>
        <v>14.89</v>
      </c>
      <c r="J37" s="93">
        <v>11</v>
      </c>
      <c r="K37" s="93">
        <f>ROUND(((J37+J38+J39+J40+J41+J44+J45)/7),2)</f>
        <v>12</v>
      </c>
      <c r="L37" s="30"/>
      <c r="M37" s="30">
        <v>6</v>
      </c>
      <c r="N37" s="122">
        <f>K37+M37</f>
        <v>18</v>
      </c>
      <c r="O37" s="158">
        <f>I37+N37</f>
        <v>32.89</v>
      </c>
      <c r="P37" s="152">
        <v>4</v>
      </c>
      <c r="Q37" s="155" t="s">
        <v>178</v>
      </c>
      <c r="R37" s="11"/>
      <c r="S37" s="11"/>
      <c r="T37" s="11"/>
      <c r="U37" s="11"/>
      <c r="V37" s="11"/>
    </row>
    <row r="38" spans="1:17" ht="21" customHeight="1">
      <c r="A38" s="18">
        <v>32</v>
      </c>
      <c r="B38" s="31" t="s">
        <v>11</v>
      </c>
      <c r="C38" s="21">
        <v>37487</v>
      </c>
      <c r="D38" s="18" t="s">
        <v>72</v>
      </c>
      <c r="E38" s="18">
        <v>14.5</v>
      </c>
      <c r="F38" s="18" t="s">
        <v>181</v>
      </c>
      <c r="G38" s="18"/>
      <c r="H38" s="18"/>
      <c r="I38" s="63"/>
      <c r="J38" s="63">
        <v>10.5</v>
      </c>
      <c r="K38" s="63"/>
      <c r="L38" s="24"/>
      <c r="M38" s="24"/>
      <c r="N38" s="24"/>
      <c r="O38" s="159"/>
      <c r="P38" s="153"/>
      <c r="Q38" s="156"/>
    </row>
    <row r="39" spans="1:17" ht="21" customHeight="1">
      <c r="A39" s="18">
        <v>33</v>
      </c>
      <c r="B39" s="31" t="s">
        <v>13</v>
      </c>
      <c r="C39" s="21">
        <v>37270</v>
      </c>
      <c r="D39" s="18" t="s">
        <v>72</v>
      </c>
      <c r="E39" s="18">
        <v>13.5</v>
      </c>
      <c r="F39" s="18" t="s">
        <v>181</v>
      </c>
      <c r="G39" s="18"/>
      <c r="H39" s="18"/>
      <c r="I39" s="63"/>
      <c r="J39" s="63">
        <v>14.25</v>
      </c>
      <c r="K39" s="63"/>
      <c r="L39" s="24" t="s">
        <v>178</v>
      </c>
      <c r="M39" s="24"/>
      <c r="N39" s="24"/>
      <c r="O39" s="159"/>
      <c r="P39" s="153"/>
      <c r="Q39" s="156"/>
    </row>
    <row r="40" spans="1:17" ht="21" customHeight="1">
      <c r="A40" s="18">
        <v>34</v>
      </c>
      <c r="B40" s="31" t="s">
        <v>14</v>
      </c>
      <c r="C40" s="32" t="s">
        <v>198</v>
      </c>
      <c r="D40" s="18" t="s">
        <v>72</v>
      </c>
      <c r="E40" s="50">
        <v>15</v>
      </c>
      <c r="F40" s="18" t="s">
        <v>181</v>
      </c>
      <c r="G40" s="18"/>
      <c r="H40" s="18"/>
      <c r="I40" s="63"/>
      <c r="J40" s="63">
        <v>13</v>
      </c>
      <c r="K40" s="63"/>
      <c r="L40" s="24" t="s">
        <v>180</v>
      </c>
      <c r="M40" s="24"/>
      <c r="N40" s="24"/>
      <c r="O40" s="159"/>
      <c r="P40" s="153"/>
      <c r="Q40" s="156"/>
    </row>
    <row r="41" spans="1:17" ht="21" customHeight="1">
      <c r="A41" s="18">
        <v>35</v>
      </c>
      <c r="B41" s="31" t="s">
        <v>15</v>
      </c>
      <c r="C41" s="21">
        <v>37374</v>
      </c>
      <c r="D41" s="18" t="s">
        <v>72</v>
      </c>
      <c r="E41" s="50">
        <v>12</v>
      </c>
      <c r="F41" s="19" t="s">
        <v>178</v>
      </c>
      <c r="G41" s="18"/>
      <c r="H41" s="19"/>
      <c r="I41" s="91"/>
      <c r="J41" s="91">
        <v>11.75</v>
      </c>
      <c r="K41" s="91"/>
      <c r="L41" s="24" t="s">
        <v>180</v>
      </c>
      <c r="M41" s="24"/>
      <c r="N41" s="24"/>
      <c r="O41" s="159"/>
      <c r="P41" s="153"/>
      <c r="Q41" s="156"/>
    </row>
    <row r="42" spans="1:17" ht="21" customHeight="1">
      <c r="A42" s="18">
        <v>36</v>
      </c>
      <c r="B42" s="35" t="s">
        <v>16</v>
      </c>
      <c r="C42" s="38" t="s">
        <v>199</v>
      </c>
      <c r="D42" s="18" t="s">
        <v>72</v>
      </c>
      <c r="E42" s="18">
        <v>7.5</v>
      </c>
      <c r="F42" s="18"/>
      <c r="G42" s="18"/>
      <c r="H42" s="18"/>
      <c r="I42" s="63"/>
      <c r="J42" s="63"/>
      <c r="K42" s="63"/>
      <c r="L42" s="24"/>
      <c r="M42" s="24"/>
      <c r="N42" s="24"/>
      <c r="O42" s="159"/>
      <c r="P42" s="153"/>
      <c r="Q42" s="156"/>
    </row>
    <row r="43" spans="1:17" ht="21" customHeight="1">
      <c r="A43" s="18">
        <v>37</v>
      </c>
      <c r="B43" s="31" t="s">
        <v>17</v>
      </c>
      <c r="C43" s="32" t="s">
        <v>200</v>
      </c>
      <c r="D43" s="18" t="s">
        <v>72</v>
      </c>
      <c r="E43" s="50">
        <v>11</v>
      </c>
      <c r="F43" s="19" t="s">
        <v>180</v>
      </c>
      <c r="G43" s="18"/>
      <c r="H43" s="19"/>
      <c r="I43" s="91"/>
      <c r="J43" s="91"/>
      <c r="K43" s="91"/>
      <c r="L43" s="24"/>
      <c r="M43" s="24"/>
      <c r="N43" s="24"/>
      <c r="O43" s="159"/>
      <c r="P43" s="153"/>
      <c r="Q43" s="156"/>
    </row>
    <row r="44" spans="1:17" ht="21" customHeight="1">
      <c r="A44" s="18">
        <v>38</v>
      </c>
      <c r="B44" s="31" t="s">
        <v>18</v>
      </c>
      <c r="C44" s="21">
        <v>37332</v>
      </c>
      <c r="D44" s="18" t="s">
        <v>72</v>
      </c>
      <c r="E44" s="18">
        <v>16.25</v>
      </c>
      <c r="F44" s="19" t="s">
        <v>179</v>
      </c>
      <c r="G44" s="18"/>
      <c r="H44" s="19"/>
      <c r="I44" s="91"/>
      <c r="J44" s="91">
        <v>14.5</v>
      </c>
      <c r="K44" s="91"/>
      <c r="L44" s="24" t="s">
        <v>178</v>
      </c>
      <c r="M44" s="24"/>
      <c r="N44" s="24"/>
      <c r="O44" s="159"/>
      <c r="P44" s="153"/>
      <c r="Q44" s="156"/>
    </row>
    <row r="45" spans="1:17" ht="21" customHeight="1">
      <c r="A45" s="18">
        <v>39</v>
      </c>
      <c r="B45" s="35" t="s">
        <v>19</v>
      </c>
      <c r="C45" s="36">
        <v>37366</v>
      </c>
      <c r="D45" s="18" t="s">
        <v>72</v>
      </c>
      <c r="E45" s="18">
        <v>12.25</v>
      </c>
      <c r="F45" s="19" t="s">
        <v>178</v>
      </c>
      <c r="G45" s="18"/>
      <c r="H45" s="19"/>
      <c r="I45" s="91"/>
      <c r="J45" s="91">
        <v>9</v>
      </c>
      <c r="K45" s="91"/>
      <c r="L45" s="24"/>
      <c r="M45" s="24"/>
      <c r="N45" s="24"/>
      <c r="O45" s="159"/>
      <c r="P45" s="153"/>
      <c r="Q45" s="156"/>
    </row>
    <row r="46" spans="1:17" ht="21" customHeight="1">
      <c r="A46" s="18">
        <v>40</v>
      </c>
      <c r="B46" s="31" t="s">
        <v>20</v>
      </c>
      <c r="C46" s="21">
        <v>37365</v>
      </c>
      <c r="D46" s="18" t="s">
        <v>72</v>
      </c>
      <c r="E46" s="18">
        <v>9.25</v>
      </c>
      <c r="F46" s="18"/>
      <c r="G46" s="18"/>
      <c r="H46" s="18"/>
      <c r="I46" s="63"/>
      <c r="J46" s="63"/>
      <c r="K46" s="63"/>
      <c r="L46" s="24"/>
      <c r="M46" s="24"/>
      <c r="N46" s="24"/>
      <c r="O46" s="159"/>
      <c r="P46" s="153"/>
      <c r="Q46" s="156"/>
    </row>
    <row r="47" spans="1:21" s="10" customFormat="1" ht="21" customHeight="1" thickBot="1">
      <c r="A47" s="111">
        <v>41</v>
      </c>
      <c r="B47" s="112" t="s">
        <v>21</v>
      </c>
      <c r="C47" s="119">
        <v>37487</v>
      </c>
      <c r="D47" s="111" t="s">
        <v>72</v>
      </c>
      <c r="E47" s="128">
        <v>10</v>
      </c>
      <c r="F47" s="129" t="s">
        <v>180</v>
      </c>
      <c r="G47" s="111"/>
      <c r="H47" s="129"/>
      <c r="I47" s="130"/>
      <c r="J47" s="130"/>
      <c r="K47" s="130"/>
      <c r="L47" s="117"/>
      <c r="M47" s="117"/>
      <c r="N47" s="117"/>
      <c r="O47" s="160"/>
      <c r="P47" s="154"/>
      <c r="Q47" s="157"/>
      <c r="R47" s="11"/>
      <c r="S47" s="11"/>
      <c r="T47" s="11"/>
      <c r="U47" s="11"/>
    </row>
    <row r="48" spans="1:21" ht="21" customHeight="1">
      <c r="A48" s="26">
        <v>42</v>
      </c>
      <c r="B48" s="39" t="s">
        <v>148</v>
      </c>
      <c r="C48" s="40">
        <v>37475</v>
      </c>
      <c r="D48" s="41" t="s">
        <v>149</v>
      </c>
      <c r="E48" s="41">
        <v>11.25</v>
      </c>
      <c r="F48" s="27" t="s">
        <v>178</v>
      </c>
      <c r="G48" s="121">
        <f>E48+E49+E50+E51+E52+E53+E54+E55+E56+E57</f>
        <v>83.25</v>
      </c>
      <c r="H48" s="27">
        <v>5</v>
      </c>
      <c r="I48" s="92">
        <f>ROUND(((G48+H48)/10),2)</f>
        <v>8.83</v>
      </c>
      <c r="J48" s="92">
        <v>9.5</v>
      </c>
      <c r="K48" s="92">
        <f>ROUND(((J48+J56)/2),2)</f>
        <v>10.63</v>
      </c>
      <c r="L48" s="30"/>
      <c r="M48" s="30">
        <v>1</v>
      </c>
      <c r="N48" s="122">
        <f>K48+M48</f>
        <v>11.63</v>
      </c>
      <c r="O48" s="158">
        <f>I48+N48</f>
        <v>20.46</v>
      </c>
      <c r="P48" s="152">
        <v>16</v>
      </c>
      <c r="Q48" s="155"/>
      <c r="R48" s="11"/>
      <c r="S48" s="11"/>
      <c r="T48" s="11"/>
      <c r="U48" s="11"/>
    </row>
    <row r="49" spans="1:21" ht="21" customHeight="1">
      <c r="A49" s="18">
        <v>43</v>
      </c>
      <c r="B49" s="42" t="s">
        <v>154</v>
      </c>
      <c r="C49" s="43">
        <v>37386</v>
      </c>
      <c r="D49" s="44" t="s">
        <v>149</v>
      </c>
      <c r="E49" s="80">
        <v>9</v>
      </c>
      <c r="F49" s="44"/>
      <c r="G49" s="44"/>
      <c r="H49" s="44"/>
      <c r="I49" s="94"/>
      <c r="J49" s="94"/>
      <c r="K49" s="94"/>
      <c r="L49" s="24"/>
      <c r="M49" s="24"/>
      <c r="N49" s="24"/>
      <c r="O49" s="159"/>
      <c r="P49" s="153"/>
      <c r="Q49" s="156"/>
      <c r="R49" s="11"/>
      <c r="S49" s="11"/>
      <c r="T49" s="11"/>
      <c r="U49" s="11"/>
    </row>
    <row r="50" spans="1:21" ht="21" customHeight="1">
      <c r="A50" s="18">
        <v>44</v>
      </c>
      <c r="B50" s="42" t="s">
        <v>156</v>
      </c>
      <c r="C50" s="43">
        <v>37535</v>
      </c>
      <c r="D50" s="44" t="s">
        <v>149</v>
      </c>
      <c r="E50" s="44">
        <v>8.5</v>
      </c>
      <c r="F50" s="44"/>
      <c r="G50" s="44"/>
      <c r="H50" s="44"/>
      <c r="I50" s="94"/>
      <c r="J50" s="94"/>
      <c r="K50" s="94"/>
      <c r="L50" s="24"/>
      <c r="M50" s="24"/>
      <c r="N50" s="24"/>
      <c r="O50" s="159"/>
      <c r="P50" s="153"/>
      <c r="Q50" s="156"/>
      <c r="R50" s="11"/>
      <c r="S50" s="11"/>
      <c r="T50" s="11"/>
      <c r="U50" s="11"/>
    </row>
    <row r="51" spans="1:21" ht="21" customHeight="1">
      <c r="A51" s="18">
        <v>45</v>
      </c>
      <c r="B51" s="42" t="s">
        <v>150</v>
      </c>
      <c r="C51" s="43">
        <v>37282</v>
      </c>
      <c r="D51" s="44" t="s">
        <v>149</v>
      </c>
      <c r="E51" s="44">
        <v>10.25</v>
      </c>
      <c r="F51" s="44" t="s">
        <v>180</v>
      </c>
      <c r="G51" s="44"/>
      <c r="H51" s="44"/>
      <c r="I51" s="94"/>
      <c r="J51" s="94"/>
      <c r="K51" s="94"/>
      <c r="L51" s="24"/>
      <c r="M51" s="24"/>
      <c r="N51" s="24"/>
      <c r="O51" s="159"/>
      <c r="P51" s="153"/>
      <c r="Q51" s="156"/>
      <c r="R51" s="11"/>
      <c r="S51" s="11"/>
      <c r="T51" s="11"/>
      <c r="U51" s="11"/>
    </row>
    <row r="52" spans="1:21" ht="21" customHeight="1">
      <c r="A52" s="18">
        <v>46</v>
      </c>
      <c r="B52" s="42" t="s">
        <v>157</v>
      </c>
      <c r="C52" s="43">
        <v>37578</v>
      </c>
      <c r="D52" s="44" t="s">
        <v>149</v>
      </c>
      <c r="E52" s="44">
        <v>4.5</v>
      </c>
      <c r="F52" s="44"/>
      <c r="G52" s="44"/>
      <c r="H52" s="44"/>
      <c r="I52" s="94"/>
      <c r="J52" s="94"/>
      <c r="K52" s="94"/>
      <c r="L52" s="24"/>
      <c r="M52" s="24"/>
      <c r="N52" s="24"/>
      <c r="O52" s="159"/>
      <c r="P52" s="153"/>
      <c r="Q52" s="156"/>
      <c r="R52" s="11"/>
      <c r="S52" s="11"/>
      <c r="T52" s="11"/>
      <c r="U52" s="11"/>
    </row>
    <row r="53" spans="1:21" ht="21" customHeight="1">
      <c r="A53" s="18">
        <v>47</v>
      </c>
      <c r="B53" s="42" t="s">
        <v>151</v>
      </c>
      <c r="C53" s="43">
        <v>37289</v>
      </c>
      <c r="D53" s="44" t="s">
        <v>149</v>
      </c>
      <c r="E53" s="44">
        <v>5.25</v>
      </c>
      <c r="F53" s="44"/>
      <c r="G53" s="44"/>
      <c r="H53" s="44"/>
      <c r="I53" s="94"/>
      <c r="J53" s="94"/>
      <c r="K53" s="94"/>
      <c r="L53" s="24"/>
      <c r="M53" s="24"/>
      <c r="N53" s="24"/>
      <c r="O53" s="159"/>
      <c r="P53" s="153"/>
      <c r="Q53" s="156"/>
      <c r="R53" s="11"/>
      <c r="S53" s="11"/>
      <c r="T53" s="11"/>
      <c r="U53" s="11"/>
    </row>
    <row r="54" spans="1:21" ht="21" customHeight="1">
      <c r="A54" s="18">
        <v>48</v>
      </c>
      <c r="B54" s="42" t="s">
        <v>155</v>
      </c>
      <c r="C54" s="43">
        <v>37325</v>
      </c>
      <c r="D54" s="44" t="s">
        <v>149</v>
      </c>
      <c r="E54" s="44">
        <v>8.25</v>
      </c>
      <c r="F54" s="44"/>
      <c r="G54" s="44"/>
      <c r="H54" s="44"/>
      <c r="I54" s="94"/>
      <c r="J54" s="94"/>
      <c r="K54" s="94"/>
      <c r="L54" s="24"/>
      <c r="M54" s="24"/>
      <c r="N54" s="24"/>
      <c r="O54" s="159"/>
      <c r="P54" s="153"/>
      <c r="Q54" s="156"/>
      <c r="R54" s="11"/>
      <c r="S54" s="11"/>
      <c r="T54" s="11"/>
      <c r="U54" s="11"/>
    </row>
    <row r="55" spans="1:21" ht="21" customHeight="1">
      <c r="A55" s="18">
        <v>49</v>
      </c>
      <c r="B55" s="42" t="s">
        <v>153</v>
      </c>
      <c r="C55" s="43">
        <v>37563</v>
      </c>
      <c r="D55" s="44" t="s">
        <v>149</v>
      </c>
      <c r="E55" s="44">
        <v>7.5</v>
      </c>
      <c r="F55" s="44"/>
      <c r="G55" s="44"/>
      <c r="H55" s="44"/>
      <c r="I55" s="94"/>
      <c r="J55" s="94"/>
      <c r="K55" s="94"/>
      <c r="L55" s="24"/>
      <c r="M55" s="24"/>
      <c r="N55" s="24"/>
      <c r="O55" s="159"/>
      <c r="P55" s="153"/>
      <c r="Q55" s="156"/>
      <c r="R55" s="11"/>
      <c r="S55" s="11"/>
      <c r="T55" s="11"/>
      <c r="U55" s="11"/>
    </row>
    <row r="56" spans="1:21" ht="21" customHeight="1">
      <c r="A56" s="18">
        <v>50</v>
      </c>
      <c r="B56" s="42" t="s">
        <v>152</v>
      </c>
      <c r="C56" s="43">
        <v>37483</v>
      </c>
      <c r="D56" s="44" t="s">
        <v>149</v>
      </c>
      <c r="E56" s="44">
        <v>11.25</v>
      </c>
      <c r="F56" s="19" t="s">
        <v>178</v>
      </c>
      <c r="G56" s="44"/>
      <c r="H56" s="19"/>
      <c r="I56" s="91"/>
      <c r="J56" s="91">
        <v>11.75</v>
      </c>
      <c r="K56" s="91"/>
      <c r="L56" s="24" t="s">
        <v>180</v>
      </c>
      <c r="M56" s="24"/>
      <c r="N56" s="24"/>
      <c r="O56" s="159"/>
      <c r="P56" s="153"/>
      <c r="Q56" s="156"/>
      <c r="R56" s="11"/>
      <c r="S56" s="11"/>
      <c r="T56" s="11"/>
      <c r="U56" s="11"/>
    </row>
    <row r="57" spans="1:21" s="10" customFormat="1" ht="21" customHeight="1" thickBot="1">
      <c r="A57" s="111">
        <v>51</v>
      </c>
      <c r="B57" s="131" t="s">
        <v>158</v>
      </c>
      <c r="C57" s="132">
        <v>37374</v>
      </c>
      <c r="D57" s="129" t="s">
        <v>149</v>
      </c>
      <c r="E57" s="129">
        <v>7.5</v>
      </c>
      <c r="F57" s="129"/>
      <c r="G57" s="129"/>
      <c r="H57" s="129"/>
      <c r="I57" s="130"/>
      <c r="J57" s="130"/>
      <c r="K57" s="130"/>
      <c r="L57" s="117"/>
      <c r="M57" s="117"/>
      <c r="N57" s="117"/>
      <c r="O57" s="160"/>
      <c r="P57" s="154"/>
      <c r="Q57" s="157"/>
      <c r="R57" s="11"/>
      <c r="S57" s="11"/>
      <c r="T57" s="11"/>
      <c r="U57" s="11"/>
    </row>
    <row r="58" spans="1:21" ht="21" customHeight="1">
      <c r="A58" s="26">
        <v>52</v>
      </c>
      <c r="B58" s="33" t="s">
        <v>39</v>
      </c>
      <c r="C58" s="45">
        <v>37588</v>
      </c>
      <c r="D58" s="27" t="s">
        <v>40</v>
      </c>
      <c r="E58" s="79">
        <v>6</v>
      </c>
      <c r="F58" s="26"/>
      <c r="G58" s="121">
        <f>E58+E59+E60+E61+E62+E63+E64</f>
        <v>72.75</v>
      </c>
      <c r="H58" s="26">
        <v>7</v>
      </c>
      <c r="I58" s="92">
        <f>ROUND(((G58+H58)/7),2)</f>
        <v>11.39</v>
      </c>
      <c r="J58" s="93"/>
      <c r="K58" s="93">
        <f>ROUND(((J59+J62+J64)/3),2)</f>
        <v>11.25</v>
      </c>
      <c r="L58" s="30"/>
      <c r="M58" s="30">
        <v>1</v>
      </c>
      <c r="N58" s="122">
        <f>K58+M58</f>
        <v>12.25</v>
      </c>
      <c r="O58" s="158">
        <f>I58+N58</f>
        <v>23.64</v>
      </c>
      <c r="P58" s="152">
        <v>12</v>
      </c>
      <c r="Q58" s="155"/>
      <c r="R58" s="11"/>
      <c r="S58" s="11"/>
      <c r="T58" s="11"/>
      <c r="U58" s="11"/>
    </row>
    <row r="59" spans="1:21" ht="21" customHeight="1">
      <c r="A59" s="18">
        <v>53</v>
      </c>
      <c r="B59" s="35" t="s">
        <v>41</v>
      </c>
      <c r="C59" s="36">
        <v>37334</v>
      </c>
      <c r="D59" s="19" t="s">
        <v>40</v>
      </c>
      <c r="E59" s="18">
        <v>12.5</v>
      </c>
      <c r="F59" s="19" t="s">
        <v>178</v>
      </c>
      <c r="G59" s="18"/>
      <c r="H59" s="19"/>
      <c r="I59" s="91"/>
      <c r="J59" s="91">
        <v>11</v>
      </c>
      <c r="K59" s="91"/>
      <c r="L59" s="24"/>
      <c r="M59" s="24"/>
      <c r="N59" s="24"/>
      <c r="O59" s="159"/>
      <c r="P59" s="153"/>
      <c r="Q59" s="156"/>
      <c r="R59" s="11"/>
      <c r="S59" s="11"/>
      <c r="T59" s="11"/>
      <c r="U59" s="11"/>
    </row>
    <row r="60" spans="1:17" ht="21" customHeight="1">
      <c r="A60" s="18">
        <v>54</v>
      </c>
      <c r="B60" s="35" t="s">
        <v>42</v>
      </c>
      <c r="C60" s="38" t="s">
        <v>201</v>
      </c>
      <c r="D60" s="19" t="s">
        <v>40</v>
      </c>
      <c r="E60" s="50">
        <v>9</v>
      </c>
      <c r="F60" s="18"/>
      <c r="G60" s="18"/>
      <c r="H60" s="18"/>
      <c r="I60" s="63"/>
      <c r="J60" s="63"/>
      <c r="K60" s="63"/>
      <c r="L60" s="24"/>
      <c r="M60" s="24"/>
      <c r="N60" s="24"/>
      <c r="O60" s="159"/>
      <c r="P60" s="153"/>
      <c r="Q60" s="156"/>
    </row>
    <row r="61" spans="1:17" ht="21" customHeight="1">
      <c r="A61" s="18">
        <v>55</v>
      </c>
      <c r="B61" s="35" t="s">
        <v>43</v>
      </c>
      <c r="C61" s="36">
        <v>37613</v>
      </c>
      <c r="D61" s="19" t="s">
        <v>40</v>
      </c>
      <c r="E61" s="18">
        <v>10.5</v>
      </c>
      <c r="F61" s="44" t="s">
        <v>180</v>
      </c>
      <c r="G61" s="18"/>
      <c r="H61" s="44"/>
      <c r="I61" s="94"/>
      <c r="J61" s="94"/>
      <c r="K61" s="94"/>
      <c r="L61" s="24"/>
      <c r="M61" s="24"/>
      <c r="N61" s="24"/>
      <c r="O61" s="159"/>
      <c r="P61" s="153"/>
      <c r="Q61" s="156"/>
    </row>
    <row r="62" spans="1:17" ht="21" customHeight="1">
      <c r="A62" s="18">
        <v>56</v>
      </c>
      <c r="B62" s="35" t="s">
        <v>44</v>
      </c>
      <c r="C62" s="38" t="s">
        <v>202</v>
      </c>
      <c r="D62" s="19" t="s">
        <v>40</v>
      </c>
      <c r="E62" s="50">
        <v>13</v>
      </c>
      <c r="F62" s="19" t="s">
        <v>178</v>
      </c>
      <c r="G62" s="18"/>
      <c r="H62" s="19"/>
      <c r="I62" s="91"/>
      <c r="J62" s="91">
        <v>12.75</v>
      </c>
      <c r="K62" s="91"/>
      <c r="L62" s="24" t="s">
        <v>180</v>
      </c>
      <c r="M62" s="24"/>
      <c r="N62" s="24"/>
      <c r="O62" s="159"/>
      <c r="P62" s="153"/>
      <c r="Q62" s="156"/>
    </row>
    <row r="63" spans="1:21" ht="21" customHeight="1">
      <c r="A63" s="18">
        <v>57</v>
      </c>
      <c r="B63" s="35" t="s">
        <v>45</v>
      </c>
      <c r="C63" s="36">
        <v>37461</v>
      </c>
      <c r="D63" s="19" t="s">
        <v>40</v>
      </c>
      <c r="E63" s="50">
        <v>9</v>
      </c>
      <c r="F63" s="18"/>
      <c r="G63" s="18"/>
      <c r="H63" s="18"/>
      <c r="I63" s="63"/>
      <c r="J63" s="63"/>
      <c r="K63" s="63"/>
      <c r="L63" s="24"/>
      <c r="M63" s="24"/>
      <c r="N63" s="24"/>
      <c r="O63" s="159"/>
      <c r="P63" s="153"/>
      <c r="Q63" s="156"/>
      <c r="R63" s="11"/>
      <c r="S63" s="11"/>
      <c r="T63" s="11"/>
      <c r="U63" s="11"/>
    </row>
    <row r="64" spans="1:21" s="10" customFormat="1" ht="21" customHeight="1" thickBot="1">
      <c r="A64" s="111">
        <v>58</v>
      </c>
      <c r="B64" s="125" t="s">
        <v>46</v>
      </c>
      <c r="C64" s="126">
        <v>37304</v>
      </c>
      <c r="D64" s="114" t="s">
        <v>40</v>
      </c>
      <c r="E64" s="111">
        <v>12.75</v>
      </c>
      <c r="F64" s="114" t="s">
        <v>178</v>
      </c>
      <c r="G64" s="111"/>
      <c r="H64" s="114"/>
      <c r="I64" s="116"/>
      <c r="J64" s="116">
        <v>10</v>
      </c>
      <c r="K64" s="116"/>
      <c r="L64" s="117"/>
      <c r="M64" s="117"/>
      <c r="N64" s="117"/>
      <c r="O64" s="160"/>
      <c r="P64" s="154"/>
      <c r="Q64" s="157"/>
      <c r="R64" s="11"/>
      <c r="S64" s="11"/>
      <c r="T64" s="11"/>
      <c r="U64" s="11"/>
    </row>
    <row r="65" spans="1:21" ht="21" customHeight="1">
      <c r="A65" s="26">
        <v>59</v>
      </c>
      <c r="B65" s="46" t="s">
        <v>93</v>
      </c>
      <c r="C65" s="37">
        <v>37374</v>
      </c>
      <c r="D65" s="26" t="s">
        <v>94</v>
      </c>
      <c r="E65" s="26">
        <v>8.5</v>
      </c>
      <c r="F65" s="26"/>
      <c r="G65" s="121">
        <f>E65+E66+E67+E68+E69+E70+E71+E72</f>
        <v>77.5</v>
      </c>
      <c r="H65" s="26">
        <v>5</v>
      </c>
      <c r="I65" s="92">
        <f>ROUND(((G65+H65)/8),2)</f>
        <v>10.31</v>
      </c>
      <c r="J65" s="93"/>
      <c r="K65" s="93">
        <f>ROUND(((J67+J71)/2),2)</f>
        <v>10.13</v>
      </c>
      <c r="L65" s="30"/>
      <c r="M65" s="30">
        <v>0</v>
      </c>
      <c r="N65" s="122">
        <f>K65+M65</f>
        <v>10.13</v>
      </c>
      <c r="O65" s="158">
        <f>I65+N65</f>
        <v>20.44</v>
      </c>
      <c r="P65" s="152">
        <v>17</v>
      </c>
      <c r="Q65" s="155"/>
      <c r="R65" s="11"/>
      <c r="S65" s="11"/>
      <c r="T65" s="11"/>
      <c r="U65" s="11"/>
    </row>
    <row r="66" spans="1:21" ht="21" customHeight="1">
      <c r="A66" s="18">
        <v>60</v>
      </c>
      <c r="B66" s="47" t="s">
        <v>95</v>
      </c>
      <c r="C66" s="21">
        <v>37301</v>
      </c>
      <c r="D66" s="18" t="s">
        <v>94</v>
      </c>
      <c r="E66" s="18">
        <v>7.25</v>
      </c>
      <c r="F66" s="18"/>
      <c r="G66" s="18"/>
      <c r="H66" s="18"/>
      <c r="I66" s="63"/>
      <c r="J66" s="63"/>
      <c r="K66" s="63"/>
      <c r="L66" s="24"/>
      <c r="M66" s="24"/>
      <c r="N66" s="24"/>
      <c r="O66" s="159"/>
      <c r="P66" s="153"/>
      <c r="Q66" s="156"/>
      <c r="R66" s="11"/>
      <c r="S66" s="11"/>
      <c r="T66" s="11"/>
      <c r="U66" s="11"/>
    </row>
    <row r="67" spans="1:21" ht="21" customHeight="1">
      <c r="A67" s="18">
        <v>61</v>
      </c>
      <c r="B67" s="47" t="s">
        <v>96</v>
      </c>
      <c r="C67" s="21">
        <v>37514</v>
      </c>
      <c r="D67" s="18" t="s">
        <v>94</v>
      </c>
      <c r="E67" s="50">
        <v>12</v>
      </c>
      <c r="F67" s="19" t="s">
        <v>178</v>
      </c>
      <c r="G67" s="18"/>
      <c r="H67" s="19"/>
      <c r="I67" s="91"/>
      <c r="J67" s="91">
        <v>10</v>
      </c>
      <c r="K67" s="91"/>
      <c r="L67" s="24"/>
      <c r="M67" s="24"/>
      <c r="N67" s="24"/>
      <c r="O67" s="159"/>
      <c r="P67" s="153"/>
      <c r="Q67" s="156"/>
      <c r="R67" s="11"/>
      <c r="S67" s="11"/>
      <c r="T67" s="11"/>
      <c r="U67" s="11"/>
    </row>
    <row r="68" spans="1:21" ht="21" customHeight="1">
      <c r="A68" s="18">
        <v>62</v>
      </c>
      <c r="B68" s="47" t="s">
        <v>97</v>
      </c>
      <c r="C68" s="32" t="s">
        <v>203</v>
      </c>
      <c r="D68" s="18" t="s">
        <v>94</v>
      </c>
      <c r="E68" s="50">
        <v>8</v>
      </c>
      <c r="F68" s="18"/>
      <c r="G68" s="18"/>
      <c r="H68" s="18"/>
      <c r="I68" s="63"/>
      <c r="J68" s="63"/>
      <c r="K68" s="63"/>
      <c r="L68" s="24"/>
      <c r="M68" s="24"/>
      <c r="N68" s="24"/>
      <c r="O68" s="159"/>
      <c r="P68" s="153"/>
      <c r="Q68" s="156"/>
      <c r="R68" s="11"/>
      <c r="S68" s="11"/>
      <c r="T68" s="11"/>
      <c r="U68" s="11"/>
    </row>
    <row r="69" spans="1:21" ht="21" customHeight="1">
      <c r="A69" s="18">
        <v>63</v>
      </c>
      <c r="B69" s="47" t="s">
        <v>98</v>
      </c>
      <c r="C69" s="21">
        <v>37362</v>
      </c>
      <c r="D69" s="18" t="s">
        <v>94</v>
      </c>
      <c r="E69" s="50">
        <v>10</v>
      </c>
      <c r="F69" s="44" t="s">
        <v>180</v>
      </c>
      <c r="G69" s="18"/>
      <c r="H69" s="44"/>
      <c r="I69" s="94"/>
      <c r="J69" s="94"/>
      <c r="K69" s="94"/>
      <c r="L69" s="24"/>
      <c r="M69" s="24"/>
      <c r="N69" s="24"/>
      <c r="O69" s="159"/>
      <c r="P69" s="153"/>
      <c r="Q69" s="156"/>
      <c r="R69" s="11"/>
      <c r="S69" s="11"/>
      <c r="T69" s="11"/>
      <c r="U69" s="11"/>
    </row>
    <row r="70" spans="1:21" ht="21" customHeight="1">
      <c r="A70" s="18">
        <v>64</v>
      </c>
      <c r="B70" s="47" t="s">
        <v>99</v>
      </c>
      <c r="C70" s="21">
        <v>37304</v>
      </c>
      <c r="D70" s="18" t="s">
        <v>94</v>
      </c>
      <c r="E70" s="50">
        <v>9</v>
      </c>
      <c r="F70" s="18"/>
      <c r="G70" s="18"/>
      <c r="H70" s="18"/>
      <c r="I70" s="63"/>
      <c r="J70" s="63"/>
      <c r="K70" s="63"/>
      <c r="L70" s="24"/>
      <c r="M70" s="24"/>
      <c r="N70" s="24"/>
      <c r="O70" s="159"/>
      <c r="P70" s="153"/>
      <c r="Q70" s="156"/>
      <c r="R70" s="11"/>
      <c r="S70" s="11"/>
      <c r="T70" s="11"/>
      <c r="U70" s="11"/>
    </row>
    <row r="71" spans="1:21" ht="21" customHeight="1">
      <c r="A71" s="18">
        <v>65</v>
      </c>
      <c r="B71" s="47" t="s">
        <v>100</v>
      </c>
      <c r="C71" s="21">
        <v>37437</v>
      </c>
      <c r="D71" s="18" t="s">
        <v>94</v>
      </c>
      <c r="E71" s="50">
        <v>13</v>
      </c>
      <c r="F71" s="19" t="s">
        <v>178</v>
      </c>
      <c r="G71" s="18"/>
      <c r="H71" s="19"/>
      <c r="I71" s="91"/>
      <c r="J71" s="91">
        <v>10.25</v>
      </c>
      <c r="K71" s="91"/>
      <c r="L71" s="24"/>
      <c r="M71" s="24"/>
      <c r="N71" s="24"/>
      <c r="O71" s="159"/>
      <c r="P71" s="153"/>
      <c r="Q71" s="156"/>
      <c r="R71" s="11"/>
      <c r="S71" s="11"/>
      <c r="T71" s="11"/>
      <c r="U71" s="11"/>
    </row>
    <row r="72" spans="1:21" s="10" customFormat="1" ht="21" customHeight="1" thickBot="1">
      <c r="A72" s="111">
        <v>66</v>
      </c>
      <c r="B72" s="133" t="s">
        <v>101</v>
      </c>
      <c r="C72" s="119">
        <v>37514</v>
      </c>
      <c r="D72" s="111" t="s">
        <v>94</v>
      </c>
      <c r="E72" s="134">
        <v>9.75</v>
      </c>
      <c r="F72" s="134"/>
      <c r="G72" s="134"/>
      <c r="H72" s="134"/>
      <c r="I72" s="135"/>
      <c r="J72" s="135"/>
      <c r="K72" s="135"/>
      <c r="L72" s="117"/>
      <c r="M72" s="117"/>
      <c r="N72" s="117"/>
      <c r="O72" s="160"/>
      <c r="P72" s="154"/>
      <c r="Q72" s="157"/>
      <c r="R72" s="11"/>
      <c r="S72" s="11"/>
      <c r="T72" s="11"/>
      <c r="U72" s="11"/>
    </row>
    <row r="73" spans="1:17" ht="21" customHeight="1">
      <c r="A73" s="26">
        <v>67</v>
      </c>
      <c r="B73" s="33" t="s">
        <v>137</v>
      </c>
      <c r="C73" s="45">
        <v>37506</v>
      </c>
      <c r="D73" s="26" t="s">
        <v>138</v>
      </c>
      <c r="E73" s="26">
        <v>9.5</v>
      </c>
      <c r="F73" s="26"/>
      <c r="G73" s="121">
        <f>E73+E74+E75+E76+E77+E78+E79+E80+E81+E82</f>
        <v>104.25</v>
      </c>
      <c r="H73" s="26">
        <v>16</v>
      </c>
      <c r="I73" s="92">
        <f>ROUND(((G73+H73)/10),2)</f>
        <v>12.03</v>
      </c>
      <c r="J73" s="93"/>
      <c r="K73" s="93">
        <f>ROUND(((J78+J80+J81)/3),2)</f>
        <v>11.92</v>
      </c>
      <c r="L73" s="30"/>
      <c r="M73" s="30">
        <v>2</v>
      </c>
      <c r="N73" s="122">
        <v>13.92</v>
      </c>
      <c r="O73" s="158">
        <f>I73+N73</f>
        <v>25.95</v>
      </c>
      <c r="P73" s="152">
        <v>9</v>
      </c>
      <c r="Q73" s="155"/>
    </row>
    <row r="74" spans="1:17" ht="21" customHeight="1">
      <c r="A74" s="18">
        <v>68</v>
      </c>
      <c r="B74" s="35" t="s">
        <v>139</v>
      </c>
      <c r="C74" s="36">
        <v>37262</v>
      </c>
      <c r="D74" s="18" t="s">
        <v>138</v>
      </c>
      <c r="E74" s="50">
        <v>10</v>
      </c>
      <c r="F74" s="44" t="s">
        <v>180</v>
      </c>
      <c r="G74" s="18"/>
      <c r="H74" s="44"/>
      <c r="I74" s="94"/>
      <c r="J74" s="94"/>
      <c r="K74" s="94"/>
      <c r="L74" s="24"/>
      <c r="M74" s="24"/>
      <c r="N74" s="24"/>
      <c r="O74" s="159"/>
      <c r="P74" s="153"/>
      <c r="Q74" s="156"/>
    </row>
    <row r="75" spans="1:17" ht="21" customHeight="1">
      <c r="A75" s="18">
        <v>69</v>
      </c>
      <c r="B75" s="35" t="s">
        <v>140</v>
      </c>
      <c r="C75" s="36">
        <v>37467</v>
      </c>
      <c r="D75" s="18" t="s">
        <v>138</v>
      </c>
      <c r="E75" s="50">
        <v>5</v>
      </c>
      <c r="F75" s="18"/>
      <c r="G75" s="18"/>
      <c r="H75" s="18"/>
      <c r="I75" s="63"/>
      <c r="J75" s="63"/>
      <c r="K75" s="63"/>
      <c r="L75" s="24"/>
      <c r="M75" s="24"/>
      <c r="N75" s="24"/>
      <c r="O75" s="159"/>
      <c r="P75" s="153"/>
      <c r="Q75" s="156"/>
    </row>
    <row r="76" spans="1:17" ht="21" customHeight="1">
      <c r="A76" s="18">
        <v>70</v>
      </c>
      <c r="B76" s="35" t="s">
        <v>141</v>
      </c>
      <c r="C76" s="36">
        <v>37300</v>
      </c>
      <c r="D76" s="18" t="s">
        <v>138</v>
      </c>
      <c r="E76" s="18">
        <v>10.75</v>
      </c>
      <c r="F76" s="44" t="s">
        <v>180</v>
      </c>
      <c r="G76" s="18"/>
      <c r="H76" s="44"/>
      <c r="I76" s="94"/>
      <c r="J76" s="94"/>
      <c r="K76" s="94"/>
      <c r="L76" s="24"/>
      <c r="M76" s="24"/>
      <c r="N76" s="24"/>
      <c r="O76" s="159"/>
      <c r="P76" s="153"/>
      <c r="Q76" s="156"/>
    </row>
    <row r="77" spans="1:17" ht="21" customHeight="1">
      <c r="A77" s="18">
        <v>71</v>
      </c>
      <c r="B77" s="35" t="s">
        <v>142</v>
      </c>
      <c r="C77" s="21">
        <v>37605</v>
      </c>
      <c r="D77" s="18" t="s">
        <v>138</v>
      </c>
      <c r="E77" s="18">
        <v>6.5</v>
      </c>
      <c r="F77" s="18"/>
      <c r="G77" s="18"/>
      <c r="H77" s="18"/>
      <c r="I77" s="63"/>
      <c r="J77" s="63"/>
      <c r="K77" s="63"/>
      <c r="L77" s="24"/>
      <c r="M77" s="24"/>
      <c r="N77" s="24"/>
      <c r="O77" s="159"/>
      <c r="P77" s="153"/>
      <c r="Q77" s="156"/>
    </row>
    <row r="78" spans="1:17" ht="21" customHeight="1">
      <c r="A78" s="18">
        <v>72</v>
      </c>
      <c r="B78" s="35" t="s">
        <v>143</v>
      </c>
      <c r="C78" s="36">
        <v>37356</v>
      </c>
      <c r="D78" s="18" t="s">
        <v>138</v>
      </c>
      <c r="E78" s="18">
        <v>13.5</v>
      </c>
      <c r="F78" s="18" t="s">
        <v>181</v>
      </c>
      <c r="G78" s="18"/>
      <c r="H78" s="18"/>
      <c r="I78" s="63"/>
      <c r="J78" s="63">
        <v>11.25</v>
      </c>
      <c r="K78" s="63"/>
      <c r="L78" s="24"/>
      <c r="M78" s="24"/>
      <c r="N78" s="24"/>
      <c r="O78" s="159"/>
      <c r="P78" s="153"/>
      <c r="Q78" s="156"/>
    </row>
    <row r="79" spans="1:17" ht="21" customHeight="1">
      <c r="A79" s="18">
        <v>73</v>
      </c>
      <c r="B79" s="31" t="s">
        <v>144</v>
      </c>
      <c r="C79" s="36">
        <v>37521</v>
      </c>
      <c r="D79" s="18" t="s">
        <v>138</v>
      </c>
      <c r="E79" s="18">
        <v>10.25</v>
      </c>
      <c r="F79" s="44" t="s">
        <v>180</v>
      </c>
      <c r="G79" s="18"/>
      <c r="H79" s="44"/>
      <c r="I79" s="94"/>
      <c r="J79" s="94"/>
      <c r="K79" s="94"/>
      <c r="L79" s="24"/>
      <c r="M79" s="24"/>
      <c r="N79" s="24"/>
      <c r="O79" s="159"/>
      <c r="P79" s="153"/>
      <c r="Q79" s="156"/>
    </row>
    <row r="80" spans="1:17" ht="21" customHeight="1">
      <c r="A80" s="18">
        <v>74</v>
      </c>
      <c r="B80" s="35" t="s">
        <v>145</v>
      </c>
      <c r="C80" s="36">
        <v>37264</v>
      </c>
      <c r="D80" s="18" t="s">
        <v>138</v>
      </c>
      <c r="E80" s="18">
        <v>13.25</v>
      </c>
      <c r="F80" s="18" t="s">
        <v>181</v>
      </c>
      <c r="G80" s="18"/>
      <c r="H80" s="18"/>
      <c r="I80" s="63"/>
      <c r="J80" s="63">
        <v>11.5</v>
      </c>
      <c r="K80" s="63"/>
      <c r="L80" s="24" t="s">
        <v>180</v>
      </c>
      <c r="M80" s="24"/>
      <c r="N80" s="24"/>
      <c r="O80" s="159"/>
      <c r="P80" s="153"/>
      <c r="Q80" s="156"/>
    </row>
    <row r="81" spans="1:17" ht="21" customHeight="1">
      <c r="A81" s="18">
        <v>75</v>
      </c>
      <c r="B81" s="35" t="s">
        <v>146</v>
      </c>
      <c r="C81" s="21">
        <v>37498</v>
      </c>
      <c r="D81" s="18" t="s">
        <v>138</v>
      </c>
      <c r="E81" s="18">
        <v>15.5</v>
      </c>
      <c r="F81" s="18" t="s">
        <v>181</v>
      </c>
      <c r="G81" s="18"/>
      <c r="H81" s="18"/>
      <c r="I81" s="63"/>
      <c r="J81" s="63">
        <v>13</v>
      </c>
      <c r="K81" s="63"/>
      <c r="L81" s="24" t="s">
        <v>180</v>
      </c>
      <c r="M81" s="24"/>
      <c r="N81" s="24"/>
      <c r="O81" s="159"/>
      <c r="P81" s="153"/>
      <c r="Q81" s="156"/>
    </row>
    <row r="82" spans="1:29" s="10" customFormat="1" ht="21" customHeight="1" thickBot="1">
      <c r="A82" s="111">
        <v>76</v>
      </c>
      <c r="B82" s="125" t="s">
        <v>147</v>
      </c>
      <c r="C82" s="126">
        <v>37574</v>
      </c>
      <c r="D82" s="111" t="s">
        <v>138</v>
      </c>
      <c r="E82" s="128">
        <v>10</v>
      </c>
      <c r="F82" s="129" t="s">
        <v>180</v>
      </c>
      <c r="G82" s="111"/>
      <c r="H82" s="129"/>
      <c r="I82" s="130"/>
      <c r="J82" s="130"/>
      <c r="K82" s="130"/>
      <c r="L82" s="117"/>
      <c r="M82" s="117"/>
      <c r="N82" s="117"/>
      <c r="O82" s="160"/>
      <c r="P82" s="154"/>
      <c r="Q82" s="157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</row>
    <row r="83" spans="1:29" ht="21" customHeight="1">
      <c r="A83" s="26">
        <v>77</v>
      </c>
      <c r="B83" s="28" t="s">
        <v>104</v>
      </c>
      <c r="C83" s="37">
        <v>37394</v>
      </c>
      <c r="D83" s="26" t="s">
        <v>119</v>
      </c>
      <c r="E83" s="26">
        <v>13.75</v>
      </c>
      <c r="F83" s="26" t="s">
        <v>181</v>
      </c>
      <c r="G83" s="121">
        <f>E83+E84+E85+E86</f>
        <v>43.5</v>
      </c>
      <c r="H83" s="26">
        <v>6</v>
      </c>
      <c r="I83" s="92">
        <f>ROUND(((G83+H83)/4),2)</f>
        <v>12.38</v>
      </c>
      <c r="J83" s="93">
        <v>14</v>
      </c>
      <c r="K83" s="93">
        <f>ROUND(((J83+J84)/2),2)</f>
        <v>12.88</v>
      </c>
      <c r="L83" s="30" t="s">
        <v>180</v>
      </c>
      <c r="M83" s="30">
        <v>2</v>
      </c>
      <c r="N83" s="122">
        <f>K83+M83</f>
        <v>14.88</v>
      </c>
      <c r="O83" s="158">
        <f>I83+N83</f>
        <v>27.26</v>
      </c>
      <c r="P83" s="152">
        <v>8</v>
      </c>
      <c r="Q83" s="155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</row>
    <row r="84" spans="1:29" ht="21" customHeight="1">
      <c r="A84" s="18">
        <v>78</v>
      </c>
      <c r="B84" s="48" t="s">
        <v>106</v>
      </c>
      <c r="C84" s="49">
        <v>37375</v>
      </c>
      <c r="D84" s="18" t="s">
        <v>119</v>
      </c>
      <c r="E84" s="50">
        <v>13</v>
      </c>
      <c r="F84" s="19" t="s">
        <v>178</v>
      </c>
      <c r="G84" s="18"/>
      <c r="H84" s="19"/>
      <c r="I84" s="91"/>
      <c r="J84" s="91">
        <v>11.75</v>
      </c>
      <c r="K84" s="91"/>
      <c r="L84" s="24" t="s">
        <v>180</v>
      </c>
      <c r="M84" s="24"/>
      <c r="N84" s="24"/>
      <c r="O84" s="159"/>
      <c r="P84" s="153"/>
      <c r="Q84" s="156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</row>
    <row r="85" spans="1:29" ht="21" customHeight="1">
      <c r="A85" s="18">
        <v>79</v>
      </c>
      <c r="B85" s="31" t="s">
        <v>105</v>
      </c>
      <c r="C85" s="21">
        <v>37501</v>
      </c>
      <c r="D85" s="18" t="s">
        <v>119</v>
      </c>
      <c r="E85" s="18">
        <v>8.5</v>
      </c>
      <c r="F85" s="18"/>
      <c r="G85" s="18"/>
      <c r="H85" s="18"/>
      <c r="I85" s="63"/>
      <c r="J85" s="63"/>
      <c r="K85" s="63"/>
      <c r="L85" s="24"/>
      <c r="M85" s="24"/>
      <c r="N85" s="24"/>
      <c r="O85" s="159"/>
      <c r="P85" s="153"/>
      <c r="Q85" s="156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</row>
    <row r="86" spans="1:29" s="10" customFormat="1" ht="21" customHeight="1" thickBot="1">
      <c r="A86" s="111">
        <v>80</v>
      </c>
      <c r="B86" s="136" t="s">
        <v>107</v>
      </c>
      <c r="C86" s="137">
        <v>37318</v>
      </c>
      <c r="D86" s="111" t="s">
        <v>119</v>
      </c>
      <c r="E86" s="111">
        <v>8.25</v>
      </c>
      <c r="F86" s="111"/>
      <c r="G86" s="111"/>
      <c r="H86" s="111"/>
      <c r="I86" s="127"/>
      <c r="J86" s="127"/>
      <c r="K86" s="127"/>
      <c r="L86" s="117"/>
      <c r="M86" s="117"/>
      <c r="N86" s="117"/>
      <c r="O86" s="160"/>
      <c r="P86" s="154"/>
      <c r="Q86" s="157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</row>
    <row r="87" spans="1:29" ht="21" customHeight="1">
      <c r="A87" s="26">
        <v>81</v>
      </c>
      <c r="B87" s="33" t="s">
        <v>47</v>
      </c>
      <c r="C87" s="45">
        <v>37426</v>
      </c>
      <c r="D87" s="26" t="s">
        <v>73</v>
      </c>
      <c r="E87" s="26">
        <v>6.5</v>
      </c>
      <c r="F87" s="26"/>
      <c r="G87" s="121">
        <f>E87+E88+E89+E90+E91+E92+E93+E94</f>
        <v>90.25</v>
      </c>
      <c r="H87" s="26">
        <v>13</v>
      </c>
      <c r="I87" s="92">
        <f>ROUND(((G87+H87)/8),2)</f>
        <v>12.91</v>
      </c>
      <c r="J87" s="93"/>
      <c r="K87" s="93">
        <f>ROUND(((J88+J89+J91+J92+J94)/5),2)</f>
        <v>10.75</v>
      </c>
      <c r="L87" s="30"/>
      <c r="M87" s="30">
        <v>1</v>
      </c>
      <c r="N87" s="122">
        <f>K87+M87</f>
        <v>11.75</v>
      </c>
      <c r="O87" s="158">
        <f>I87+N87</f>
        <v>24.66</v>
      </c>
      <c r="P87" s="152">
        <v>11</v>
      </c>
      <c r="Q87" s="155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</row>
    <row r="88" spans="1:29" ht="21" customHeight="1">
      <c r="A88" s="18">
        <v>82</v>
      </c>
      <c r="B88" s="35" t="s">
        <v>48</v>
      </c>
      <c r="C88" s="36">
        <v>37411</v>
      </c>
      <c r="D88" s="18" t="s">
        <v>73</v>
      </c>
      <c r="E88" s="18">
        <v>13.5</v>
      </c>
      <c r="F88" s="18" t="s">
        <v>181</v>
      </c>
      <c r="G88" s="18"/>
      <c r="H88" s="18"/>
      <c r="I88" s="63"/>
      <c r="J88" s="63">
        <v>9.5</v>
      </c>
      <c r="K88" s="63"/>
      <c r="L88" s="24"/>
      <c r="M88" s="24"/>
      <c r="N88" s="24"/>
      <c r="O88" s="159"/>
      <c r="P88" s="153"/>
      <c r="Q88" s="156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</row>
    <row r="89" spans="1:29" ht="21" customHeight="1">
      <c r="A89" s="18">
        <v>83</v>
      </c>
      <c r="B89" s="35" t="s">
        <v>49</v>
      </c>
      <c r="C89" s="36">
        <v>37310</v>
      </c>
      <c r="D89" s="18" t="s">
        <v>73</v>
      </c>
      <c r="E89" s="18">
        <v>12.75</v>
      </c>
      <c r="F89" s="19" t="s">
        <v>178</v>
      </c>
      <c r="G89" s="18"/>
      <c r="H89" s="19"/>
      <c r="I89" s="91"/>
      <c r="J89" s="91">
        <v>12</v>
      </c>
      <c r="K89" s="91"/>
      <c r="L89" s="24" t="s">
        <v>180</v>
      </c>
      <c r="M89" s="24"/>
      <c r="N89" s="24"/>
      <c r="O89" s="159"/>
      <c r="P89" s="153"/>
      <c r="Q89" s="156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</row>
    <row r="90" spans="1:29" ht="21" customHeight="1">
      <c r="A90" s="18">
        <v>84</v>
      </c>
      <c r="B90" s="35" t="s">
        <v>50</v>
      </c>
      <c r="C90" s="36">
        <v>37424</v>
      </c>
      <c r="D90" s="18" t="s">
        <v>73</v>
      </c>
      <c r="E90" s="50">
        <v>8</v>
      </c>
      <c r="F90" s="18"/>
      <c r="G90" s="18"/>
      <c r="H90" s="18"/>
      <c r="I90" s="63"/>
      <c r="J90" s="63"/>
      <c r="K90" s="63"/>
      <c r="L90" s="24"/>
      <c r="M90" s="24"/>
      <c r="N90" s="24"/>
      <c r="O90" s="159"/>
      <c r="P90" s="153"/>
      <c r="Q90" s="156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</row>
    <row r="91" spans="1:29" ht="21" customHeight="1">
      <c r="A91" s="18">
        <v>85</v>
      </c>
      <c r="B91" s="35" t="s">
        <v>51</v>
      </c>
      <c r="C91" s="36">
        <v>37455</v>
      </c>
      <c r="D91" s="18" t="s">
        <v>73</v>
      </c>
      <c r="E91" s="50">
        <v>13</v>
      </c>
      <c r="F91" s="19" t="s">
        <v>178</v>
      </c>
      <c r="G91" s="50"/>
      <c r="H91" s="19"/>
      <c r="I91" s="91"/>
      <c r="J91" s="91">
        <v>10.75</v>
      </c>
      <c r="K91" s="91"/>
      <c r="L91" s="24"/>
      <c r="M91" s="24"/>
      <c r="N91" s="24"/>
      <c r="O91" s="159"/>
      <c r="P91" s="153"/>
      <c r="Q91" s="156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</row>
    <row r="92" spans="1:29" ht="21" customHeight="1">
      <c r="A92" s="18">
        <v>86</v>
      </c>
      <c r="B92" s="35" t="s">
        <v>52</v>
      </c>
      <c r="C92" s="36">
        <v>37446</v>
      </c>
      <c r="D92" s="18" t="s">
        <v>73</v>
      </c>
      <c r="E92" s="50">
        <v>13</v>
      </c>
      <c r="F92" s="19" t="s">
        <v>178</v>
      </c>
      <c r="G92" s="18"/>
      <c r="H92" s="19"/>
      <c r="I92" s="91"/>
      <c r="J92" s="91">
        <v>11</v>
      </c>
      <c r="K92" s="91"/>
      <c r="L92" s="24"/>
      <c r="M92" s="24"/>
      <c r="N92" s="24"/>
      <c r="O92" s="159"/>
      <c r="P92" s="153"/>
      <c r="Q92" s="156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</row>
    <row r="93" spans="1:29" ht="21" customHeight="1">
      <c r="A93" s="18">
        <v>87</v>
      </c>
      <c r="B93" s="35" t="s">
        <v>53</v>
      </c>
      <c r="C93" s="36">
        <v>37520</v>
      </c>
      <c r="D93" s="18" t="s">
        <v>73</v>
      </c>
      <c r="E93" s="50">
        <v>11</v>
      </c>
      <c r="F93" s="19" t="s">
        <v>180</v>
      </c>
      <c r="G93" s="18"/>
      <c r="H93" s="19"/>
      <c r="I93" s="91"/>
      <c r="J93" s="91"/>
      <c r="K93" s="91"/>
      <c r="L93" s="24"/>
      <c r="M93" s="24"/>
      <c r="N93" s="24"/>
      <c r="O93" s="159"/>
      <c r="P93" s="153"/>
      <c r="Q93" s="156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</row>
    <row r="94" spans="1:17" s="138" customFormat="1" ht="21" customHeight="1">
      <c r="A94" s="111">
        <v>88</v>
      </c>
      <c r="B94" s="125" t="s">
        <v>54</v>
      </c>
      <c r="C94" s="126">
        <v>37414</v>
      </c>
      <c r="D94" s="111" t="s">
        <v>73</v>
      </c>
      <c r="E94" s="111">
        <v>12.5</v>
      </c>
      <c r="F94" s="114" t="s">
        <v>178</v>
      </c>
      <c r="G94" s="111"/>
      <c r="H94" s="114"/>
      <c r="I94" s="116"/>
      <c r="J94" s="116">
        <v>10.5</v>
      </c>
      <c r="K94" s="116"/>
      <c r="L94" s="117"/>
      <c r="M94" s="117"/>
      <c r="N94" s="117"/>
      <c r="O94" s="160"/>
      <c r="P94" s="154"/>
      <c r="Q94" s="157"/>
    </row>
    <row r="95" spans="1:17" s="139" customFormat="1" ht="21" customHeight="1">
      <c r="A95" s="26">
        <v>89</v>
      </c>
      <c r="B95" s="28" t="s">
        <v>128</v>
      </c>
      <c r="C95" s="29" t="s">
        <v>204</v>
      </c>
      <c r="D95" s="26" t="s">
        <v>136</v>
      </c>
      <c r="E95" s="26">
        <v>5.75</v>
      </c>
      <c r="F95" s="26"/>
      <c r="G95" s="121">
        <f>E95+E96+E97+E98+E99+E100+E101</f>
        <v>63.75</v>
      </c>
      <c r="H95" s="26">
        <v>3</v>
      </c>
      <c r="I95" s="92">
        <f>ROUND(((G95+H95)/7),2)</f>
        <v>9.54</v>
      </c>
      <c r="J95" s="93"/>
      <c r="K95" s="93">
        <v>11</v>
      </c>
      <c r="L95" s="30"/>
      <c r="M95" s="30">
        <v>0</v>
      </c>
      <c r="N95" s="122">
        <f>K95+M95</f>
        <v>11</v>
      </c>
      <c r="O95" s="158">
        <f>I95+N95</f>
        <v>20.54</v>
      </c>
      <c r="P95" s="152">
        <v>14</v>
      </c>
      <c r="Q95" s="155"/>
    </row>
    <row r="96" spans="1:17" ht="21" customHeight="1">
      <c r="A96" s="18">
        <v>90</v>
      </c>
      <c r="B96" s="31" t="s">
        <v>129</v>
      </c>
      <c r="C96" s="21">
        <v>37481</v>
      </c>
      <c r="D96" s="18" t="s">
        <v>136</v>
      </c>
      <c r="E96" s="18">
        <v>9.75</v>
      </c>
      <c r="F96" s="18"/>
      <c r="G96" s="18"/>
      <c r="H96" s="18"/>
      <c r="I96" s="63"/>
      <c r="J96" s="63"/>
      <c r="K96" s="63"/>
      <c r="L96" s="24"/>
      <c r="M96" s="24"/>
      <c r="N96" s="24"/>
      <c r="O96" s="159"/>
      <c r="P96" s="153"/>
      <c r="Q96" s="156"/>
    </row>
    <row r="97" spans="1:17" ht="21" customHeight="1">
      <c r="A97" s="18">
        <v>91</v>
      </c>
      <c r="B97" s="31" t="s">
        <v>130</v>
      </c>
      <c r="C97" s="21">
        <v>37521</v>
      </c>
      <c r="D97" s="18" t="s">
        <v>136</v>
      </c>
      <c r="E97" s="50">
        <v>9</v>
      </c>
      <c r="F97" s="18"/>
      <c r="G97" s="18"/>
      <c r="H97" s="18"/>
      <c r="I97" s="63"/>
      <c r="J97" s="63"/>
      <c r="K97" s="63"/>
      <c r="L97" s="24"/>
      <c r="M97" s="24"/>
      <c r="N97" s="24"/>
      <c r="O97" s="159"/>
      <c r="P97" s="153"/>
      <c r="Q97" s="156"/>
    </row>
    <row r="98" spans="1:17" ht="21" customHeight="1">
      <c r="A98" s="18">
        <v>92</v>
      </c>
      <c r="B98" s="31" t="s">
        <v>131</v>
      </c>
      <c r="C98" s="21">
        <v>37581</v>
      </c>
      <c r="D98" s="18" t="s">
        <v>136</v>
      </c>
      <c r="E98" s="50">
        <v>8</v>
      </c>
      <c r="F98" s="50"/>
      <c r="G98" s="50"/>
      <c r="H98" s="50"/>
      <c r="I98" s="63"/>
      <c r="J98" s="63"/>
      <c r="K98" s="63"/>
      <c r="L98" s="24"/>
      <c r="M98" s="24"/>
      <c r="N98" s="24"/>
      <c r="O98" s="159"/>
      <c r="P98" s="153"/>
      <c r="Q98" s="156"/>
    </row>
    <row r="99" spans="1:17" ht="21" customHeight="1">
      <c r="A99" s="18">
        <v>93</v>
      </c>
      <c r="B99" s="31" t="s">
        <v>132</v>
      </c>
      <c r="C99" s="21">
        <v>37571</v>
      </c>
      <c r="D99" s="18" t="s">
        <v>136</v>
      </c>
      <c r="E99" s="50">
        <v>10</v>
      </c>
      <c r="F99" s="44" t="s">
        <v>180</v>
      </c>
      <c r="G99" s="18"/>
      <c r="H99" s="44"/>
      <c r="I99" s="94"/>
      <c r="J99" s="94"/>
      <c r="K99" s="94"/>
      <c r="L99" s="24"/>
      <c r="M99" s="24"/>
      <c r="N99" s="24"/>
      <c r="O99" s="159"/>
      <c r="P99" s="153"/>
      <c r="Q99" s="156"/>
    </row>
    <row r="100" spans="1:20" ht="21" customHeight="1">
      <c r="A100" s="18">
        <v>94</v>
      </c>
      <c r="B100" s="31" t="s">
        <v>133</v>
      </c>
      <c r="C100" s="21">
        <v>37381</v>
      </c>
      <c r="D100" s="18" t="s">
        <v>136</v>
      </c>
      <c r="E100" s="18">
        <v>8.25</v>
      </c>
      <c r="F100" s="18"/>
      <c r="G100" s="18"/>
      <c r="H100" s="18"/>
      <c r="I100" s="63"/>
      <c r="J100" s="63"/>
      <c r="K100" s="63"/>
      <c r="L100" s="24"/>
      <c r="M100" s="24"/>
      <c r="N100" s="24"/>
      <c r="O100" s="159"/>
      <c r="P100" s="153"/>
      <c r="Q100" s="156"/>
      <c r="R100" s="11"/>
      <c r="S100" s="11"/>
      <c r="T100" s="11"/>
    </row>
    <row r="101" spans="1:20" s="10" customFormat="1" ht="21" customHeight="1" thickBot="1">
      <c r="A101" s="111">
        <v>95</v>
      </c>
      <c r="B101" s="112" t="s">
        <v>134</v>
      </c>
      <c r="C101" s="119">
        <v>37375</v>
      </c>
      <c r="D101" s="111" t="s">
        <v>136</v>
      </c>
      <c r="E101" s="128">
        <v>13</v>
      </c>
      <c r="F101" s="114" t="s">
        <v>178</v>
      </c>
      <c r="G101" s="111"/>
      <c r="H101" s="114"/>
      <c r="I101" s="116"/>
      <c r="J101" s="116">
        <v>11</v>
      </c>
      <c r="K101" s="116"/>
      <c r="L101" s="117"/>
      <c r="M101" s="117"/>
      <c r="N101" s="117"/>
      <c r="O101" s="160"/>
      <c r="P101" s="154"/>
      <c r="Q101" s="157"/>
      <c r="R101" s="11"/>
      <c r="S101" s="11"/>
      <c r="T101" s="11"/>
    </row>
    <row r="102" spans="1:20" ht="21" customHeight="1">
      <c r="A102" s="26">
        <v>96</v>
      </c>
      <c r="B102" s="28" t="s">
        <v>120</v>
      </c>
      <c r="C102" s="37">
        <v>37578</v>
      </c>
      <c r="D102" s="26" t="s">
        <v>135</v>
      </c>
      <c r="E102" s="79">
        <v>9</v>
      </c>
      <c r="F102" s="26"/>
      <c r="G102" s="121">
        <f>E102+E103+E104+E105+E106+E107+E108+E109</f>
        <v>81.75</v>
      </c>
      <c r="H102" s="26">
        <v>8</v>
      </c>
      <c r="I102" s="92">
        <f>ROUND(((G102+H102)/8),2)</f>
        <v>11.22</v>
      </c>
      <c r="J102" s="93"/>
      <c r="K102" s="93">
        <f>ROUND(((J104+J105+J109)/3),2)</f>
        <v>7.5</v>
      </c>
      <c r="L102" s="30"/>
      <c r="M102" s="30">
        <v>0</v>
      </c>
      <c r="N102" s="122">
        <f>K102+M102</f>
        <v>7.5</v>
      </c>
      <c r="O102" s="158">
        <f>I102+N102</f>
        <v>18.72</v>
      </c>
      <c r="P102" s="152">
        <v>18</v>
      </c>
      <c r="Q102" s="155"/>
      <c r="R102" s="11"/>
      <c r="S102" s="11"/>
      <c r="T102" s="11"/>
    </row>
    <row r="103" spans="1:20" ht="21" customHeight="1">
      <c r="A103" s="18">
        <v>97</v>
      </c>
      <c r="B103" s="31" t="s">
        <v>121</v>
      </c>
      <c r="C103" s="21">
        <v>37515</v>
      </c>
      <c r="D103" s="18" t="s">
        <v>135</v>
      </c>
      <c r="E103" s="50">
        <v>5</v>
      </c>
      <c r="F103" s="18"/>
      <c r="G103" s="18"/>
      <c r="H103" s="18"/>
      <c r="I103" s="63"/>
      <c r="J103" s="63"/>
      <c r="K103" s="63"/>
      <c r="L103" s="24"/>
      <c r="M103" s="24"/>
      <c r="N103" s="24"/>
      <c r="O103" s="159"/>
      <c r="P103" s="153"/>
      <c r="Q103" s="156"/>
      <c r="R103" s="11"/>
      <c r="S103" s="11"/>
      <c r="T103" s="11"/>
    </row>
    <row r="104" spans="1:20" ht="21" customHeight="1">
      <c r="A104" s="18">
        <v>98</v>
      </c>
      <c r="B104" s="31" t="s">
        <v>122</v>
      </c>
      <c r="C104" s="21">
        <v>37517</v>
      </c>
      <c r="D104" s="18" t="s">
        <v>135</v>
      </c>
      <c r="E104" s="50">
        <v>13</v>
      </c>
      <c r="F104" s="19" t="s">
        <v>178</v>
      </c>
      <c r="G104" s="18"/>
      <c r="H104" s="19"/>
      <c r="I104" s="91"/>
      <c r="J104" s="91">
        <v>6</v>
      </c>
      <c r="K104" s="91"/>
      <c r="L104" s="24"/>
      <c r="M104" s="24"/>
      <c r="N104" s="24"/>
      <c r="O104" s="159"/>
      <c r="P104" s="153"/>
      <c r="Q104" s="156"/>
      <c r="R104" s="11"/>
      <c r="S104" s="11"/>
      <c r="T104" s="11"/>
    </row>
    <row r="105" spans="1:20" ht="21" customHeight="1">
      <c r="A105" s="18">
        <v>99</v>
      </c>
      <c r="B105" s="31" t="s">
        <v>123</v>
      </c>
      <c r="C105" s="32" t="s">
        <v>205</v>
      </c>
      <c r="D105" s="18" t="s">
        <v>135</v>
      </c>
      <c r="E105" s="18">
        <v>12.25</v>
      </c>
      <c r="F105" s="19" t="s">
        <v>178</v>
      </c>
      <c r="G105" s="18"/>
      <c r="H105" s="19"/>
      <c r="I105" s="91"/>
      <c r="J105" s="91">
        <v>9.5</v>
      </c>
      <c r="K105" s="91"/>
      <c r="L105" s="24"/>
      <c r="M105" s="24"/>
      <c r="N105" s="24"/>
      <c r="O105" s="159"/>
      <c r="P105" s="153"/>
      <c r="Q105" s="156"/>
      <c r="R105" s="11"/>
      <c r="S105" s="11"/>
      <c r="T105" s="11"/>
    </row>
    <row r="106" spans="1:20" ht="21" customHeight="1">
      <c r="A106" s="18">
        <v>100</v>
      </c>
      <c r="B106" s="31" t="s">
        <v>124</v>
      </c>
      <c r="C106" s="21">
        <v>37315</v>
      </c>
      <c r="D106" s="18" t="s">
        <v>135</v>
      </c>
      <c r="E106" s="18">
        <v>10.75</v>
      </c>
      <c r="F106" s="44" t="s">
        <v>180</v>
      </c>
      <c r="G106" s="18"/>
      <c r="H106" s="44"/>
      <c r="I106" s="94"/>
      <c r="J106" s="94"/>
      <c r="K106" s="94"/>
      <c r="L106" s="24"/>
      <c r="M106" s="24"/>
      <c r="N106" s="24"/>
      <c r="O106" s="159"/>
      <c r="P106" s="153"/>
      <c r="Q106" s="156"/>
      <c r="R106" s="11"/>
      <c r="S106" s="11"/>
      <c r="T106" s="11"/>
    </row>
    <row r="107" spans="1:20" ht="21" customHeight="1">
      <c r="A107" s="18">
        <v>101</v>
      </c>
      <c r="B107" s="31" t="s">
        <v>125</v>
      </c>
      <c r="C107" s="32" t="s">
        <v>206</v>
      </c>
      <c r="D107" s="18" t="s">
        <v>135</v>
      </c>
      <c r="E107" s="18">
        <v>10.5</v>
      </c>
      <c r="F107" s="44" t="s">
        <v>180</v>
      </c>
      <c r="G107" s="18"/>
      <c r="H107" s="44"/>
      <c r="I107" s="94"/>
      <c r="J107" s="94"/>
      <c r="K107" s="94"/>
      <c r="L107" s="24"/>
      <c r="M107" s="24"/>
      <c r="N107" s="24"/>
      <c r="O107" s="159"/>
      <c r="P107" s="153"/>
      <c r="Q107" s="156"/>
      <c r="R107" s="11"/>
      <c r="S107" s="11"/>
      <c r="T107" s="11"/>
    </row>
    <row r="108" spans="1:20" ht="21" customHeight="1">
      <c r="A108" s="18">
        <v>102</v>
      </c>
      <c r="B108" s="31" t="s">
        <v>126</v>
      </c>
      <c r="C108" s="21">
        <v>37489</v>
      </c>
      <c r="D108" s="18" t="s">
        <v>135</v>
      </c>
      <c r="E108" s="18">
        <v>6.75</v>
      </c>
      <c r="F108" s="18"/>
      <c r="G108" s="18"/>
      <c r="H108" s="18"/>
      <c r="I108" s="63"/>
      <c r="J108" s="63"/>
      <c r="K108" s="63"/>
      <c r="L108" s="24"/>
      <c r="M108" s="24"/>
      <c r="N108" s="24"/>
      <c r="O108" s="159"/>
      <c r="P108" s="153"/>
      <c r="Q108" s="156"/>
      <c r="R108" s="11"/>
      <c r="S108" s="11"/>
      <c r="T108" s="11"/>
    </row>
    <row r="109" spans="1:20" s="10" customFormat="1" ht="21" customHeight="1" thickBot="1">
      <c r="A109" s="111">
        <v>103</v>
      </c>
      <c r="B109" s="112" t="s">
        <v>127</v>
      </c>
      <c r="C109" s="140" t="s">
        <v>207</v>
      </c>
      <c r="D109" s="111" t="s">
        <v>135</v>
      </c>
      <c r="E109" s="111">
        <v>14.5</v>
      </c>
      <c r="F109" s="111" t="s">
        <v>178</v>
      </c>
      <c r="G109" s="111"/>
      <c r="H109" s="111"/>
      <c r="I109" s="127"/>
      <c r="J109" s="127">
        <v>7</v>
      </c>
      <c r="K109" s="127"/>
      <c r="L109" s="117"/>
      <c r="M109" s="117"/>
      <c r="N109" s="117"/>
      <c r="O109" s="160"/>
      <c r="P109" s="154"/>
      <c r="Q109" s="157"/>
      <c r="R109" s="11"/>
      <c r="S109" s="11"/>
      <c r="T109" s="11"/>
    </row>
    <row r="110" spans="1:20" ht="21" customHeight="1">
      <c r="A110" s="26">
        <v>104</v>
      </c>
      <c r="B110" s="39" t="s">
        <v>28</v>
      </c>
      <c r="C110" s="40">
        <v>37379</v>
      </c>
      <c r="D110" s="26" t="s">
        <v>71</v>
      </c>
      <c r="E110" s="79">
        <v>7</v>
      </c>
      <c r="F110" s="26"/>
      <c r="G110" s="121">
        <f>E110+E111+E112+E113+E114+E115+E116+E117+E118+E119+E120+E121</f>
        <v>144.5</v>
      </c>
      <c r="H110" s="26">
        <v>31</v>
      </c>
      <c r="I110" s="92">
        <f>ROUND(((G110+H110)/12),2)</f>
        <v>14.63</v>
      </c>
      <c r="J110" s="93"/>
      <c r="K110" s="93">
        <f>ROUND(((J111+J112+J113+J114+J115+J117+J120)/7),2)</f>
        <v>13.57</v>
      </c>
      <c r="L110" s="30"/>
      <c r="M110" s="30">
        <v>11</v>
      </c>
      <c r="N110" s="122">
        <f>K110+M110</f>
        <v>24.57</v>
      </c>
      <c r="O110" s="158">
        <f>I110+N110</f>
        <v>39.2</v>
      </c>
      <c r="P110" s="152">
        <v>1</v>
      </c>
      <c r="Q110" s="155" t="s">
        <v>179</v>
      </c>
      <c r="R110" s="11"/>
      <c r="S110" s="11"/>
      <c r="T110" s="11"/>
    </row>
    <row r="111" spans="1:17" ht="21" customHeight="1">
      <c r="A111" s="18">
        <v>105</v>
      </c>
      <c r="B111" s="42" t="s">
        <v>29</v>
      </c>
      <c r="C111" s="43">
        <v>37442</v>
      </c>
      <c r="D111" s="18" t="s">
        <v>71</v>
      </c>
      <c r="E111" s="50">
        <v>18</v>
      </c>
      <c r="F111" s="19" t="s">
        <v>179</v>
      </c>
      <c r="G111" s="18"/>
      <c r="H111" s="19"/>
      <c r="I111" s="91"/>
      <c r="J111" s="91">
        <v>14</v>
      </c>
      <c r="K111" s="91"/>
      <c r="L111" s="24" t="s">
        <v>180</v>
      </c>
      <c r="M111" s="24"/>
      <c r="N111" s="24"/>
      <c r="O111" s="159"/>
      <c r="P111" s="153"/>
      <c r="Q111" s="156"/>
    </row>
    <row r="112" spans="1:17" ht="21" customHeight="1">
      <c r="A112" s="18">
        <v>106</v>
      </c>
      <c r="B112" s="51" t="s">
        <v>176</v>
      </c>
      <c r="C112" s="52">
        <v>37327</v>
      </c>
      <c r="D112" s="18" t="s">
        <v>71</v>
      </c>
      <c r="E112" s="50">
        <v>15</v>
      </c>
      <c r="F112" s="18" t="s">
        <v>181</v>
      </c>
      <c r="G112" s="18"/>
      <c r="H112" s="18"/>
      <c r="I112" s="63"/>
      <c r="J112" s="63">
        <v>11</v>
      </c>
      <c r="K112" s="63"/>
      <c r="L112" s="24"/>
      <c r="M112" s="24"/>
      <c r="N112" s="24"/>
      <c r="O112" s="159"/>
      <c r="P112" s="153"/>
      <c r="Q112" s="156"/>
    </row>
    <row r="113" spans="1:17" ht="21" customHeight="1">
      <c r="A113" s="18">
        <v>107</v>
      </c>
      <c r="B113" s="42" t="s">
        <v>33</v>
      </c>
      <c r="C113" s="43">
        <v>37317</v>
      </c>
      <c r="D113" s="18" t="s">
        <v>71</v>
      </c>
      <c r="E113" s="18">
        <v>13.25</v>
      </c>
      <c r="F113" s="18" t="s">
        <v>181</v>
      </c>
      <c r="G113" s="18"/>
      <c r="H113" s="18"/>
      <c r="I113" s="63"/>
      <c r="J113" s="63">
        <v>12.25</v>
      </c>
      <c r="K113" s="63"/>
      <c r="L113" s="24" t="s">
        <v>180</v>
      </c>
      <c r="M113" s="24"/>
      <c r="N113" s="24"/>
      <c r="O113" s="159"/>
      <c r="P113" s="153"/>
      <c r="Q113" s="156"/>
    </row>
    <row r="114" spans="1:17" ht="21" customHeight="1">
      <c r="A114" s="18">
        <v>108</v>
      </c>
      <c r="B114" s="42" t="s">
        <v>31</v>
      </c>
      <c r="C114" s="43">
        <v>37326</v>
      </c>
      <c r="D114" s="18" t="s">
        <v>71</v>
      </c>
      <c r="E114" s="18">
        <v>12.5</v>
      </c>
      <c r="F114" s="19" t="s">
        <v>178</v>
      </c>
      <c r="G114" s="18"/>
      <c r="H114" s="19"/>
      <c r="I114" s="91"/>
      <c r="J114" s="91">
        <v>14.25</v>
      </c>
      <c r="K114" s="91"/>
      <c r="L114" s="24" t="s">
        <v>178</v>
      </c>
      <c r="M114" s="24"/>
      <c r="N114" s="24"/>
      <c r="O114" s="159"/>
      <c r="P114" s="153"/>
      <c r="Q114" s="156"/>
    </row>
    <row r="115" spans="1:17" ht="21" customHeight="1">
      <c r="A115" s="18">
        <v>109</v>
      </c>
      <c r="B115" s="53" t="s">
        <v>30</v>
      </c>
      <c r="C115" s="54">
        <v>37432</v>
      </c>
      <c r="D115" s="18" t="s">
        <v>71</v>
      </c>
      <c r="E115" s="18">
        <v>14.5</v>
      </c>
      <c r="F115" s="18" t="s">
        <v>181</v>
      </c>
      <c r="G115" s="18"/>
      <c r="H115" s="18"/>
      <c r="I115" s="63"/>
      <c r="J115" s="63">
        <v>15.75</v>
      </c>
      <c r="K115" s="63"/>
      <c r="L115" s="24" t="s">
        <v>181</v>
      </c>
      <c r="M115" s="24"/>
      <c r="N115" s="24"/>
      <c r="O115" s="159"/>
      <c r="P115" s="153"/>
      <c r="Q115" s="156"/>
    </row>
    <row r="116" spans="1:17" ht="21" customHeight="1">
      <c r="A116" s="18">
        <v>110</v>
      </c>
      <c r="B116" s="42" t="s">
        <v>32</v>
      </c>
      <c r="C116" s="55" t="s">
        <v>208</v>
      </c>
      <c r="D116" s="18" t="s">
        <v>71</v>
      </c>
      <c r="E116" s="50">
        <v>11</v>
      </c>
      <c r="F116" s="19" t="s">
        <v>180</v>
      </c>
      <c r="G116" s="50"/>
      <c r="H116" s="19"/>
      <c r="I116" s="91"/>
      <c r="J116" s="91"/>
      <c r="K116" s="91"/>
      <c r="L116" s="24"/>
      <c r="M116" s="24"/>
      <c r="N116" s="24"/>
      <c r="O116" s="159"/>
      <c r="P116" s="153"/>
      <c r="Q116" s="156"/>
    </row>
    <row r="117" spans="1:17" ht="21" customHeight="1">
      <c r="A117" s="18">
        <v>111</v>
      </c>
      <c r="B117" s="56" t="s">
        <v>34</v>
      </c>
      <c r="C117" s="57">
        <v>37416</v>
      </c>
      <c r="D117" s="18" t="s">
        <v>71</v>
      </c>
      <c r="E117" s="18">
        <v>12.5</v>
      </c>
      <c r="F117" s="19" t="s">
        <v>178</v>
      </c>
      <c r="G117" s="18"/>
      <c r="H117" s="19"/>
      <c r="I117" s="91"/>
      <c r="J117" s="91">
        <v>15.25</v>
      </c>
      <c r="K117" s="91"/>
      <c r="L117" s="24" t="s">
        <v>178</v>
      </c>
      <c r="M117" s="24"/>
      <c r="N117" s="24"/>
      <c r="O117" s="159"/>
      <c r="P117" s="153"/>
      <c r="Q117" s="156"/>
    </row>
    <row r="118" spans="1:17" ht="21" customHeight="1">
      <c r="A118" s="18">
        <v>112</v>
      </c>
      <c r="B118" s="56" t="s">
        <v>37</v>
      </c>
      <c r="C118" s="57">
        <v>37432</v>
      </c>
      <c r="D118" s="18" t="s">
        <v>71</v>
      </c>
      <c r="E118" s="18">
        <v>8.5</v>
      </c>
      <c r="F118" s="18"/>
      <c r="G118" s="18"/>
      <c r="H118" s="18"/>
      <c r="I118" s="63"/>
      <c r="J118" s="63"/>
      <c r="K118" s="63"/>
      <c r="L118" s="24"/>
      <c r="M118" s="24"/>
      <c r="N118" s="24"/>
      <c r="O118" s="159"/>
      <c r="P118" s="153"/>
      <c r="Q118" s="156"/>
    </row>
    <row r="119" spans="1:20" ht="21" customHeight="1">
      <c r="A119" s="18">
        <v>113</v>
      </c>
      <c r="B119" s="42" t="s">
        <v>35</v>
      </c>
      <c r="C119" s="43">
        <v>37568</v>
      </c>
      <c r="D119" s="18" t="s">
        <v>71</v>
      </c>
      <c r="E119" s="50">
        <v>9</v>
      </c>
      <c r="F119" s="18"/>
      <c r="G119" s="18"/>
      <c r="H119" s="18"/>
      <c r="I119" s="63"/>
      <c r="J119" s="63"/>
      <c r="K119" s="63"/>
      <c r="L119" s="24"/>
      <c r="M119" s="24"/>
      <c r="N119" s="24"/>
      <c r="O119" s="159"/>
      <c r="P119" s="153"/>
      <c r="Q119" s="156"/>
      <c r="R119" s="11"/>
      <c r="S119" s="11"/>
      <c r="T119" s="11"/>
    </row>
    <row r="120" spans="1:20" ht="21" customHeight="1">
      <c r="A120" s="18">
        <v>114</v>
      </c>
      <c r="B120" s="42" t="s">
        <v>36</v>
      </c>
      <c r="C120" s="43">
        <v>37524</v>
      </c>
      <c r="D120" s="18" t="s">
        <v>71</v>
      </c>
      <c r="E120" s="18">
        <v>16.25</v>
      </c>
      <c r="F120" s="19" t="s">
        <v>179</v>
      </c>
      <c r="G120" s="18"/>
      <c r="H120" s="19"/>
      <c r="I120" s="91"/>
      <c r="J120" s="91">
        <v>12.5</v>
      </c>
      <c r="K120" s="91"/>
      <c r="L120" s="24" t="s">
        <v>180</v>
      </c>
      <c r="M120" s="24"/>
      <c r="N120" s="24"/>
      <c r="O120" s="159"/>
      <c r="P120" s="153"/>
      <c r="Q120" s="156"/>
      <c r="R120" s="11"/>
      <c r="S120" s="11"/>
      <c r="T120" s="11"/>
    </row>
    <row r="121" spans="1:20" s="10" customFormat="1" ht="21" customHeight="1" thickBot="1">
      <c r="A121" s="111">
        <v>115</v>
      </c>
      <c r="B121" s="131" t="s">
        <v>38</v>
      </c>
      <c r="C121" s="132">
        <v>37315</v>
      </c>
      <c r="D121" s="111" t="s">
        <v>71</v>
      </c>
      <c r="E121" s="128">
        <v>7</v>
      </c>
      <c r="F121" s="111"/>
      <c r="G121" s="111"/>
      <c r="H121" s="111"/>
      <c r="I121" s="127"/>
      <c r="J121" s="127"/>
      <c r="K121" s="127"/>
      <c r="L121" s="117"/>
      <c r="M121" s="117"/>
      <c r="N121" s="117"/>
      <c r="O121" s="160"/>
      <c r="P121" s="154"/>
      <c r="Q121" s="157"/>
      <c r="R121" s="11"/>
      <c r="S121" s="11"/>
      <c r="T121" s="11"/>
    </row>
    <row r="122" spans="1:20" ht="21" customHeight="1">
      <c r="A122" s="26">
        <v>116</v>
      </c>
      <c r="B122" s="58" t="s">
        <v>61</v>
      </c>
      <c r="C122" s="37">
        <v>37578</v>
      </c>
      <c r="D122" s="59" t="s">
        <v>62</v>
      </c>
      <c r="E122" s="26">
        <v>11.75</v>
      </c>
      <c r="F122" s="27" t="s">
        <v>178</v>
      </c>
      <c r="G122" s="121">
        <f>E122+E123+E124+E125+E126+E127+E128+E129+E130+E131</f>
        <v>97.5</v>
      </c>
      <c r="H122" s="27">
        <v>14</v>
      </c>
      <c r="I122" s="92">
        <f>ROUND(((G122+H122)/10),2)</f>
        <v>11.15</v>
      </c>
      <c r="J122" s="92">
        <v>10</v>
      </c>
      <c r="K122" s="92">
        <f>ROUND(((J122+J123+J131)/3),2)</f>
        <v>9.33</v>
      </c>
      <c r="L122" s="30"/>
      <c r="M122" s="30">
        <v>0</v>
      </c>
      <c r="N122" s="122">
        <f>K122+M122</f>
        <v>9.33</v>
      </c>
      <c r="O122" s="158">
        <f>I122+N122</f>
        <v>20.48</v>
      </c>
      <c r="P122" s="152">
        <v>15</v>
      </c>
      <c r="Q122" s="155"/>
      <c r="R122" s="11"/>
      <c r="S122" s="11"/>
      <c r="T122" s="11"/>
    </row>
    <row r="123" spans="1:20" ht="21" customHeight="1">
      <c r="A123" s="18">
        <v>117</v>
      </c>
      <c r="B123" s="25" t="s">
        <v>63</v>
      </c>
      <c r="C123" s="32" t="s">
        <v>209</v>
      </c>
      <c r="D123" s="60" t="s">
        <v>62</v>
      </c>
      <c r="E123" s="18">
        <v>11.5</v>
      </c>
      <c r="F123" s="19" t="s">
        <v>178</v>
      </c>
      <c r="G123" s="18"/>
      <c r="H123" s="19"/>
      <c r="I123" s="91"/>
      <c r="J123" s="91">
        <v>9</v>
      </c>
      <c r="K123" s="91"/>
      <c r="L123" s="24"/>
      <c r="M123" s="24"/>
      <c r="N123" s="24"/>
      <c r="O123" s="159"/>
      <c r="P123" s="153"/>
      <c r="Q123" s="156"/>
      <c r="R123" s="11"/>
      <c r="S123" s="11"/>
      <c r="T123" s="11"/>
    </row>
    <row r="124" spans="1:20" ht="21" customHeight="1">
      <c r="A124" s="18">
        <v>118</v>
      </c>
      <c r="B124" s="31" t="s">
        <v>173</v>
      </c>
      <c r="C124" s="21">
        <v>37279</v>
      </c>
      <c r="D124" s="60" t="s">
        <v>62</v>
      </c>
      <c r="E124" s="18">
        <v>10.25</v>
      </c>
      <c r="F124" s="44" t="s">
        <v>180</v>
      </c>
      <c r="G124" s="18"/>
      <c r="H124" s="44"/>
      <c r="I124" s="94"/>
      <c r="J124" s="94"/>
      <c r="K124" s="94"/>
      <c r="L124" s="24"/>
      <c r="M124" s="24"/>
      <c r="N124" s="24"/>
      <c r="O124" s="159"/>
      <c r="P124" s="153"/>
      <c r="Q124" s="156"/>
      <c r="R124" s="11"/>
      <c r="S124" s="11"/>
      <c r="T124" s="11"/>
    </row>
    <row r="125" spans="1:20" ht="21" customHeight="1">
      <c r="A125" s="18">
        <v>119</v>
      </c>
      <c r="B125" s="25" t="s">
        <v>67</v>
      </c>
      <c r="C125" s="61">
        <v>37301</v>
      </c>
      <c r="D125" s="60" t="s">
        <v>62</v>
      </c>
      <c r="E125" s="50">
        <v>6</v>
      </c>
      <c r="F125" s="18"/>
      <c r="G125" s="18"/>
      <c r="H125" s="18"/>
      <c r="I125" s="63"/>
      <c r="J125" s="63"/>
      <c r="K125" s="63"/>
      <c r="L125" s="24"/>
      <c r="M125" s="24"/>
      <c r="N125" s="24"/>
      <c r="O125" s="159"/>
      <c r="P125" s="153"/>
      <c r="Q125" s="156"/>
      <c r="R125" s="11"/>
      <c r="S125" s="11"/>
      <c r="T125" s="11"/>
    </row>
    <row r="126" spans="1:20" ht="21" customHeight="1">
      <c r="A126" s="18">
        <v>120</v>
      </c>
      <c r="B126" s="25" t="s">
        <v>69</v>
      </c>
      <c r="C126" s="62" t="s">
        <v>210</v>
      </c>
      <c r="D126" s="60" t="s">
        <v>62</v>
      </c>
      <c r="E126" s="50">
        <v>10</v>
      </c>
      <c r="F126" s="44" t="s">
        <v>180</v>
      </c>
      <c r="G126" s="18"/>
      <c r="H126" s="44"/>
      <c r="I126" s="94"/>
      <c r="J126" s="94"/>
      <c r="K126" s="94"/>
      <c r="L126" s="24"/>
      <c r="M126" s="24"/>
      <c r="N126" s="24"/>
      <c r="O126" s="159"/>
      <c r="P126" s="153"/>
      <c r="Q126" s="156"/>
      <c r="R126" s="11"/>
      <c r="S126" s="11"/>
      <c r="T126" s="11"/>
    </row>
    <row r="127" spans="1:20" ht="21" customHeight="1">
      <c r="A127" s="18">
        <v>121</v>
      </c>
      <c r="B127" s="25" t="s">
        <v>68</v>
      </c>
      <c r="C127" s="61">
        <v>37459</v>
      </c>
      <c r="D127" s="60" t="s">
        <v>62</v>
      </c>
      <c r="E127" s="18">
        <v>10.5</v>
      </c>
      <c r="F127" s="44" t="s">
        <v>180</v>
      </c>
      <c r="G127" s="18"/>
      <c r="H127" s="44"/>
      <c r="I127" s="94"/>
      <c r="J127" s="94"/>
      <c r="K127" s="94"/>
      <c r="L127" s="24"/>
      <c r="M127" s="24"/>
      <c r="N127" s="24"/>
      <c r="O127" s="159"/>
      <c r="P127" s="153"/>
      <c r="Q127" s="156"/>
      <c r="R127" s="11"/>
      <c r="S127" s="11"/>
      <c r="T127" s="11"/>
    </row>
    <row r="128" spans="1:20" ht="21" customHeight="1">
      <c r="A128" s="18">
        <v>122</v>
      </c>
      <c r="B128" s="25" t="s">
        <v>64</v>
      </c>
      <c r="C128" s="61">
        <v>37616</v>
      </c>
      <c r="D128" s="60" t="s">
        <v>62</v>
      </c>
      <c r="E128" s="50">
        <v>7.5</v>
      </c>
      <c r="F128" s="50"/>
      <c r="G128" s="50"/>
      <c r="H128" s="50"/>
      <c r="I128" s="63"/>
      <c r="J128" s="63"/>
      <c r="K128" s="63"/>
      <c r="L128" s="24"/>
      <c r="M128" s="24"/>
      <c r="N128" s="24"/>
      <c r="O128" s="159"/>
      <c r="P128" s="153"/>
      <c r="Q128" s="156"/>
      <c r="R128" s="11"/>
      <c r="S128" s="11"/>
      <c r="T128" s="11"/>
    </row>
    <row r="129" spans="1:20" ht="21" customHeight="1">
      <c r="A129" s="18">
        <v>123</v>
      </c>
      <c r="B129" s="25" t="s">
        <v>65</v>
      </c>
      <c r="C129" s="62" t="s">
        <v>211</v>
      </c>
      <c r="D129" s="60" t="s">
        <v>62</v>
      </c>
      <c r="E129" s="50">
        <v>7</v>
      </c>
      <c r="F129" s="50"/>
      <c r="G129" s="50"/>
      <c r="H129" s="50"/>
      <c r="I129" s="63"/>
      <c r="J129" s="63"/>
      <c r="K129" s="63"/>
      <c r="L129" s="24"/>
      <c r="M129" s="24"/>
      <c r="N129" s="24"/>
      <c r="O129" s="159"/>
      <c r="P129" s="153"/>
      <c r="Q129" s="156"/>
      <c r="R129" s="11"/>
      <c r="S129" s="11"/>
      <c r="T129" s="11"/>
    </row>
    <row r="130" spans="1:20" ht="21" customHeight="1">
      <c r="A130" s="18">
        <v>124</v>
      </c>
      <c r="B130" s="25" t="s">
        <v>66</v>
      </c>
      <c r="C130" s="62" t="s">
        <v>212</v>
      </c>
      <c r="D130" s="60" t="s">
        <v>62</v>
      </c>
      <c r="E130" s="50">
        <v>7</v>
      </c>
      <c r="F130" s="18"/>
      <c r="G130" s="18"/>
      <c r="H130" s="18"/>
      <c r="I130" s="63"/>
      <c r="J130" s="63"/>
      <c r="K130" s="63"/>
      <c r="L130" s="24"/>
      <c r="M130" s="24"/>
      <c r="N130" s="24"/>
      <c r="O130" s="159"/>
      <c r="P130" s="153"/>
      <c r="Q130" s="156"/>
      <c r="R130" s="11"/>
      <c r="S130" s="11"/>
      <c r="T130" s="11"/>
    </row>
    <row r="131" spans="1:20" s="10" customFormat="1" ht="21" customHeight="1" thickBot="1">
      <c r="A131" s="111">
        <v>125</v>
      </c>
      <c r="B131" s="118" t="s">
        <v>70</v>
      </c>
      <c r="C131" s="141">
        <v>37340</v>
      </c>
      <c r="D131" s="142" t="s">
        <v>62</v>
      </c>
      <c r="E131" s="128">
        <v>16</v>
      </c>
      <c r="F131" s="114" t="s">
        <v>179</v>
      </c>
      <c r="G131" s="111"/>
      <c r="H131" s="114"/>
      <c r="I131" s="116"/>
      <c r="J131" s="116">
        <v>9</v>
      </c>
      <c r="K131" s="116"/>
      <c r="L131" s="117"/>
      <c r="M131" s="117"/>
      <c r="N131" s="117"/>
      <c r="O131" s="160"/>
      <c r="P131" s="154"/>
      <c r="Q131" s="157"/>
      <c r="R131" s="11"/>
      <c r="S131" s="11"/>
      <c r="T131" s="11"/>
    </row>
    <row r="132" spans="1:20" ht="21" customHeight="1">
      <c r="A132" s="26">
        <v>126</v>
      </c>
      <c r="B132" s="33" t="s">
        <v>108</v>
      </c>
      <c r="C132" s="45">
        <v>37437</v>
      </c>
      <c r="D132" s="26" t="s">
        <v>171</v>
      </c>
      <c r="E132" s="26">
        <v>11.5</v>
      </c>
      <c r="F132" s="27" t="s">
        <v>178</v>
      </c>
      <c r="G132" s="121">
        <f>E132+E133+E134+E135+E136+E137+E138+E139+E140+E141+E142</f>
        <v>127.25</v>
      </c>
      <c r="H132" s="27">
        <v>22</v>
      </c>
      <c r="I132" s="92">
        <f>ROUND(((G132+H132)/11),2)</f>
        <v>13.57</v>
      </c>
      <c r="J132" s="92">
        <v>10.5</v>
      </c>
      <c r="K132" s="92">
        <f>ROUND(((J132+J133+J134+J138+J140+J141+J142)/7),2)</f>
        <v>11.46</v>
      </c>
      <c r="L132" s="30"/>
      <c r="M132" s="30">
        <v>4</v>
      </c>
      <c r="N132" s="122">
        <f>K132+M132</f>
        <v>15.46</v>
      </c>
      <c r="O132" s="158">
        <f>I132+N132</f>
        <v>29.03</v>
      </c>
      <c r="P132" s="152">
        <v>6</v>
      </c>
      <c r="Q132" s="155" t="s">
        <v>178</v>
      </c>
      <c r="R132" s="11"/>
      <c r="S132" s="11"/>
      <c r="T132" s="11"/>
    </row>
    <row r="133" spans="1:17" ht="21" customHeight="1">
      <c r="A133" s="18">
        <v>127</v>
      </c>
      <c r="B133" s="35" t="s">
        <v>116</v>
      </c>
      <c r="C133" s="38" t="s">
        <v>213</v>
      </c>
      <c r="D133" s="18" t="s">
        <v>171</v>
      </c>
      <c r="E133" s="50">
        <v>12</v>
      </c>
      <c r="F133" s="19" t="s">
        <v>178</v>
      </c>
      <c r="G133" s="18"/>
      <c r="H133" s="19"/>
      <c r="I133" s="91"/>
      <c r="J133" s="91">
        <v>10</v>
      </c>
      <c r="K133" s="91"/>
      <c r="L133" s="24"/>
      <c r="M133" s="24"/>
      <c r="N133" s="24"/>
      <c r="O133" s="159"/>
      <c r="P133" s="153"/>
      <c r="Q133" s="156"/>
    </row>
    <row r="134" spans="1:17" ht="21" customHeight="1">
      <c r="A134" s="18">
        <v>128</v>
      </c>
      <c r="B134" s="35" t="s">
        <v>111</v>
      </c>
      <c r="C134" s="36">
        <v>37467</v>
      </c>
      <c r="D134" s="18" t="s">
        <v>171</v>
      </c>
      <c r="E134" s="50">
        <v>15</v>
      </c>
      <c r="F134" s="18" t="s">
        <v>181</v>
      </c>
      <c r="G134" s="18"/>
      <c r="H134" s="18"/>
      <c r="I134" s="63"/>
      <c r="J134" s="63">
        <v>14.5</v>
      </c>
      <c r="K134" s="63"/>
      <c r="L134" s="24" t="s">
        <v>178</v>
      </c>
      <c r="M134" s="24"/>
      <c r="N134" s="24"/>
      <c r="O134" s="159"/>
      <c r="P134" s="153"/>
      <c r="Q134" s="156"/>
    </row>
    <row r="135" spans="1:17" ht="21" customHeight="1">
      <c r="A135" s="18">
        <v>129</v>
      </c>
      <c r="B135" s="35" t="s">
        <v>115</v>
      </c>
      <c r="C135" s="36">
        <v>37520</v>
      </c>
      <c r="D135" s="18" t="s">
        <v>171</v>
      </c>
      <c r="E135" s="18">
        <v>7.5</v>
      </c>
      <c r="F135" s="18"/>
      <c r="G135" s="18"/>
      <c r="H135" s="18"/>
      <c r="I135" s="63"/>
      <c r="J135" s="63"/>
      <c r="K135" s="63"/>
      <c r="L135" s="24"/>
      <c r="M135" s="24"/>
      <c r="N135" s="24"/>
      <c r="O135" s="159"/>
      <c r="P135" s="153"/>
      <c r="Q135" s="156"/>
    </row>
    <row r="136" spans="1:17" ht="21" customHeight="1">
      <c r="A136" s="18">
        <v>130</v>
      </c>
      <c r="B136" s="35" t="s">
        <v>114</v>
      </c>
      <c r="C136" s="38" t="s">
        <v>210</v>
      </c>
      <c r="D136" s="18" t="s">
        <v>171</v>
      </c>
      <c r="E136" s="50">
        <v>10</v>
      </c>
      <c r="F136" s="44" t="s">
        <v>180</v>
      </c>
      <c r="G136" s="18"/>
      <c r="H136" s="44"/>
      <c r="I136" s="94"/>
      <c r="J136" s="94"/>
      <c r="K136" s="94"/>
      <c r="L136" s="24"/>
      <c r="M136" s="24"/>
      <c r="N136" s="24"/>
      <c r="O136" s="159"/>
      <c r="P136" s="153"/>
      <c r="Q136" s="156"/>
    </row>
    <row r="137" spans="1:17" ht="21" customHeight="1">
      <c r="A137" s="18">
        <v>131</v>
      </c>
      <c r="B137" s="35" t="s">
        <v>118</v>
      </c>
      <c r="C137" s="38" t="s">
        <v>214</v>
      </c>
      <c r="D137" s="18" t="s">
        <v>171</v>
      </c>
      <c r="E137" s="63">
        <v>10.75</v>
      </c>
      <c r="F137" s="44" t="s">
        <v>180</v>
      </c>
      <c r="G137" s="63"/>
      <c r="H137" s="44"/>
      <c r="I137" s="94"/>
      <c r="J137" s="94"/>
      <c r="K137" s="94"/>
      <c r="L137" s="24"/>
      <c r="M137" s="24"/>
      <c r="N137" s="24"/>
      <c r="O137" s="159"/>
      <c r="P137" s="153"/>
      <c r="Q137" s="156"/>
    </row>
    <row r="138" spans="1:17" ht="21" customHeight="1">
      <c r="A138" s="18">
        <v>132</v>
      </c>
      <c r="B138" s="35" t="s">
        <v>110</v>
      </c>
      <c r="C138" s="38" t="s">
        <v>215</v>
      </c>
      <c r="D138" s="18" t="s">
        <v>171</v>
      </c>
      <c r="E138" s="18">
        <v>13.5</v>
      </c>
      <c r="F138" s="18" t="s">
        <v>181</v>
      </c>
      <c r="G138" s="18"/>
      <c r="H138" s="18"/>
      <c r="I138" s="63"/>
      <c r="J138" s="63">
        <v>13.25</v>
      </c>
      <c r="K138" s="63"/>
      <c r="L138" s="24" t="s">
        <v>180</v>
      </c>
      <c r="M138" s="24"/>
      <c r="N138" s="24"/>
      <c r="O138" s="159"/>
      <c r="P138" s="153"/>
      <c r="Q138" s="156"/>
    </row>
    <row r="139" spans="1:17" ht="21" customHeight="1">
      <c r="A139" s="18">
        <v>133</v>
      </c>
      <c r="B139" s="35" t="s">
        <v>117</v>
      </c>
      <c r="C139" s="38" t="s">
        <v>216</v>
      </c>
      <c r="D139" s="18" t="s">
        <v>171</v>
      </c>
      <c r="E139" s="50">
        <v>8</v>
      </c>
      <c r="F139" s="18"/>
      <c r="G139" s="18"/>
      <c r="H139" s="18"/>
      <c r="I139" s="63"/>
      <c r="J139" s="63"/>
      <c r="K139" s="63"/>
      <c r="L139" s="24"/>
      <c r="M139" s="24"/>
      <c r="N139" s="24"/>
      <c r="O139" s="159"/>
      <c r="P139" s="153"/>
      <c r="Q139" s="156"/>
    </row>
    <row r="140" spans="1:27" s="10" customFormat="1" ht="21" customHeight="1" thickBot="1">
      <c r="A140" s="18">
        <v>134</v>
      </c>
      <c r="B140" s="35" t="s">
        <v>113</v>
      </c>
      <c r="C140" s="38" t="s">
        <v>217</v>
      </c>
      <c r="D140" s="18" t="s">
        <v>171</v>
      </c>
      <c r="E140" s="50">
        <v>13</v>
      </c>
      <c r="F140" s="19" t="s">
        <v>178</v>
      </c>
      <c r="G140" s="18"/>
      <c r="H140" s="19"/>
      <c r="I140" s="91"/>
      <c r="J140" s="91">
        <v>10.5</v>
      </c>
      <c r="K140" s="91"/>
      <c r="L140" s="24"/>
      <c r="M140" s="24"/>
      <c r="N140" s="24"/>
      <c r="O140" s="159"/>
      <c r="P140" s="153"/>
      <c r="Q140" s="156"/>
      <c r="R140" s="11"/>
      <c r="S140" s="11"/>
      <c r="T140" s="11"/>
      <c r="U140" s="11"/>
      <c r="V140" s="11"/>
      <c r="W140" s="11"/>
      <c r="X140" s="11"/>
      <c r="Y140" s="11"/>
      <c r="Z140" s="11"/>
      <c r="AA140" s="11"/>
    </row>
    <row r="141" spans="1:27" ht="21" customHeight="1">
      <c r="A141" s="18">
        <v>135</v>
      </c>
      <c r="B141" s="35" t="s">
        <v>112</v>
      </c>
      <c r="C141" s="36">
        <v>37284</v>
      </c>
      <c r="D141" s="18" t="s">
        <v>171</v>
      </c>
      <c r="E141" s="18">
        <v>13.5</v>
      </c>
      <c r="F141" s="18" t="s">
        <v>181</v>
      </c>
      <c r="G141" s="18"/>
      <c r="H141" s="18"/>
      <c r="I141" s="63"/>
      <c r="J141" s="63">
        <v>10</v>
      </c>
      <c r="K141" s="63"/>
      <c r="L141" s="24"/>
      <c r="M141" s="24"/>
      <c r="N141" s="24"/>
      <c r="O141" s="159"/>
      <c r="P141" s="153"/>
      <c r="Q141" s="156"/>
      <c r="R141" s="11"/>
      <c r="S141" s="11"/>
      <c r="T141" s="11"/>
      <c r="U141" s="11"/>
      <c r="V141" s="11"/>
      <c r="W141" s="11"/>
      <c r="X141" s="11"/>
      <c r="Y141" s="11"/>
      <c r="Z141" s="11"/>
      <c r="AA141" s="11"/>
    </row>
    <row r="142" spans="1:27" s="10" customFormat="1" ht="21" customHeight="1" thickBot="1">
      <c r="A142" s="111">
        <v>136</v>
      </c>
      <c r="B142" s="125" t="s">
        <v>109</v>
      </c>
      <c r="C142" s="126">
        <v>37606</v>
      </c>
      <c r="D142" s="111" t="s">
        <v>171</v>
      </c>
      <c r="E142" s="111">
        <v>12.5</v>
      </c>
      <c r="F142" s="114" t="s">
        <v>178</v>
      </c>
      <c r="G142" s="111"/>
      <c r="H142" s="114"/>
      <c r="I142" s="116"/>
      <c r="J142" s="116">
        <v>11.5</v>
      </c>
      <c r="K142" s="116"/>
      <c r="L142" s="117" t="s">
        <v>180</v>
      </c>
      <c r="M142" s="117"/>
      <c r="N142" s="117"/>
      <c r="O142" s="160"/>
      <c r="P142" s="154"/>
      <c r="Q142" s="157"/>
      <c r="R142" s="11"/>
      <c r="S142" s="11"/>
      <c r="T142" s="11"/>
      <c r="U142" s="11"/>
      <c r="V142" s="11"/>
      <c r="W142" s="11"/>
      <c r="X142" s="11"/>
      <c r="Y142" s="11"/>
      <c r="Z142" s="11"/>
      <c r="AA142" s="11"/>
    </row>
    <row r="143" spans="1:27" ht="21" customHeight="1">
      <c r="A143" s="26">
        <v>137</v>
      </c>
      <c r="B143" s="64" t="s">
        <v>159</v>
      </c>
      <c r="C143" s="65">
        <v>37541</v>
      </c>
      <c r="D143" s="66" t="s">
        <v>170</v>
      </c>
      <c r="E143" s="41">
        <v>8.25</v>
      </c>
      <c r="F143" s="41"/>
      <c r="G143" s="27">
        <f>E143+E144+E145+E146+E147+E148+E149+E150+E151+E152+E153</f>
        <v>107.75</v>
      </c>
      <c r="H143" s="41">
        <v>10</v>
      </c>
      <c r="I143" s="92">
        <f>ROUND(((G143+H143)/11),2)</f>
        <v>10.7</v>
      </c>
      <c r="J143" s="95"/>
      <c r="K143" s="95">
        <f>ROUND(((J144+J145+J150)/3),2)</f>
        <v>11.58</v>
      </c>
      <c r="L143" s="30"/>
      <c r="M143" s="30">
        <v>3</v>
      </c>
      <c r="N143" s="122">
        <f>K143+M143</f>
        <v>14.58</v>
      </c>
      <c r="O143" s="158">
        <f>I143+N143</f>
        <v>25.28</v>
      </c>
      <c r="P143" s="152">
        <v>10</v>
      </c>
      <c r="Q143" s="155"/>
      <c r="R143" s="11"/>
      <c r="S143" s="11"/>
      <c r="T143" s="11"/>
      <c r="U143" s="11"/>
      <c r="V143" s="11"/>
      <c r="W143" s="11"/>
      <c r="X143" s="11"/>
      <c r="Y143" s="11"/>
      <c r="Z143" s="11"/>
      <c r="AA143" s="11"/>
    </row>
    <row r="144" spans="1:27" ht="21" customHeight="1">
      <c r="A144" s="18">
        <v>138</v>
      </c>
      <c r="B144" s="51" t="s">
        <v>160</v>
      </c>
      <c r="C144" s="52">
        <v>37298</v>
      </c>
      <c r="D144" s="67" t="s">
        <v>170</v>
      </c>
      <c r="E144" s="44">
        <v>12.75</v>
      </c>
      <c r="F144" s="19" t="s">
        <v>178</v>
      </c>
      <c r="G144" s="44"/>
      <c r="H144" s="19"/>
      <c r="I144" s="91"/>
      <c r="J144" s="91">
        <v>14.25</v>
      </c>
      <c r="K144" s="91"/>
      <c r="L144" s="24" t="s">
        <v>178</v>
      </c>
      <c r="M144" s="24"/>
      <c r="N144" s="24"/>
      <c r="O144" s="159"/>
      <c r="P144" s="153"/>
      <c r="Q144" s="156"/>
      <c r="R144" s="11"/>
      <c r="S144" s="11"/>
      <c r="T144" s="11"/>
      <c r="U144" s="11"/>
      <c r="V144" s="11"/>
      <c r="W144" s="11"/>
      <c r="X144" s="11"/>
      <c r="Y144" s="11"/>
      <c r="Z144" s="11"/>
      <c r="AA144" s="11"/>
    </row>
    <row r="145" spans="1:17" ht="21" customHeight="1">
      <c r="A145" s="18">
        <v>139</v>
      </c>
      <c r="B145" s="51" t="s">
        <v>161</v>
      </c>
      <c r="C145" s="52">
        <v>37489</v>
      </c>
      <c r="D145" s="67" t="s">
        <v>170</v>
      </c>
      <c r="E145" s="80">
        <v>14</v>
      </c>
      <c r="F145" s="18" t="s">
        <v>181</v>
      </c>
      <c r="G145" s="44"/>
      <c r="H145" s="18"/>
      <c r="I145" s="63"/>
      <c r="J145" s="63">
        <v>11.5</v>
      </c>
      <c r="K145" s="63"/>
      <c r="L145" s="24" t="s">
        <v>180</v>
      </c>
      <c r="M145" s="24"/>
      <c r="N145" s="24"/>
      <c r="O145" s="159"/>
      <c r="P145" s="153"/>
      <c r="Q145" s="156"/>
    </row>
    <row r="146" spans="1:17" ht="21" customHeight="1">
      <c r="A146" s="18">
        <v>140</v>
      </c>
      <c r="B146" s="51" t="s">
        <v>162</v>
      </c>
      <c r="C146" s="52">
        <v>37293</v>
      </c>
      <c r="D146" s="67" t="s">
        <v>170</v>
      </c>
      <c r="E146" s="80">
        <v>10</v>
      </c>
      <c r="F146" s="44" t="s">
        <v>180</v>
      </c>
      <c r="G146" s="44"/>
      <c r="H146" s="44"/>
      <c r="I146" s="94"/>
      <c r="J146" s="94"/>
      <c r="K146" s="94"/>
      <c r="L146" s="24"/>
      <c r="M146" s="24"/>
      <c r="N146" s="24"/>
      <c r="O146" s="159"/>
      <c r="P146" s="153"/>
      <c r="Q146" s="156"/>
    </row>
    <row r="147" spans="1:17" ht="21" customHeight="1">
      <c r="A147" s="18">
        <v>141</v>
      </c>
      <c r="B147" s="51" t="s">
        <v>163</v>
      </c>
      <c r="C147" s="68" t="s">
        <v>218</v>
      </c>
      <c r="D147" s="67" t="s">
        <v>170</v>
      </c>
      <c r="E147" s="44">
        <v>8.5</v>
      </c>
      <c r="F147" s="44"/>
      <c r="G147" s="44"/>
      <c r="H147" s="44"/>
      <c r="I147" s="94"/>
      <c r="J147" s="94"/>
      <c r="K147" s="94"/>
      <c r="L147" s="24"/>
      <c r="M147" s="24"/>
      <c r="N147" s="24"/>
      <c r="O147" s="159"/>
      <c r="P147" s="153"/>
      <c r="Q147" s="156"/>
    </row>
    <row r="148" spans="1:17" ht="21" customHeight="1">
      <c r="A148" s="18">
        <v>142</v>
      </c>
      <c r="B148" s="51" t="s">
        <v>164</v>
      </c>
      <c r="C148" s="52">
        <v>37384</v>
      </c>
      <c r="D148" s="67" t="s">
        <v>170</v>
      </c>
      <c r="E148" s="80">
        <v>8</v>
      </c>
      <c r="F148" s="44"/>
      <c r="G148" s="44"/>
      <c r="H148" s="44"/>
      <c r="I148" s="94"/>
      <c r="J148" s="94"/>
      <c r="K148" s="94"/>
      <c r="L148" s="24"/>
      <c r="M148" s="24"/>
      <c r="N148" s="24"/>
      <c r="O148" s="159"/>
      <c r="P148" s="153"/>
      <c r="Q148" s="156"/>
    </row>
    <row r="149" spans="1:17" ht="21" customHeight="1">
      <c r="A149" s="18">
        <v>143</v>
      </c>
      <c r="B149" s="51" t="s">
        <v>165</v>
      </c>
      <c r="C149" s="52">
        <v>37470</v>
      </c>
      <c r="D149" s="67" t="s">
        <v>170</v>
      </c>
      <c r="E149" s="44">
        <v>9.5</v>
      </c>
      <c r="F149" s="44"/>
      <c r="G149" s="44"/>
      <c r="H149" s="44"/>
      <c r="I149" s="94"/>
      <c r="J149" s="94"/>
      <c r="K149" s="94"/>
      <c r="L149" s="24"/>
      <c r="M149" s="24"/>
      <c r="N149" s="24"/>
      <c r="O149" s="159"/>
      <c r="P149" s="153"/>
      <c r="Q149" s="156"/>
    </row>
    <row r="150" spans="1:17" ht="21" customHeight="1">
      <c r="A150" s="18">
        <v>144</v>
      </c>
      <c r="B150" s="51" t="s">
        <v>166</v>
      </c>
      <c r="C150" s="52">
        <v>37449</v>
      </c>
      <c r="D150" s="67" t="s">
        <v>170</v>
      </c>
      <c r="E150" s="44">
        <v>11.5</v>
      </c>
      <c r="F150" s="19" t="s">
        <v>178</v>
      </c>
      <c r="G150" s="44"/>
      <c r="H150" s="19"/>
      <c r="I150" s="91"/>
      <c r="J150" s="91">
        <v>9</v>
      </c>
      <c r="K150" s="91"/>
      <c r="L150" s="24"/>
      <c r="M150" s="24"/>
      <c r="N150" s="24"/>
      <c r="O150" s="159"/>
      <c r="P150" s="153"/>
      <c r="Q150" s="156"/>
    </row>
    <row r="151" spans="1:17" ht="21" customHeight="1">
      <c r="A151" s="18">
        <v>145</v>
      </c>
      <c r="B151" s="51" t="s">
        <v>167</v>
      </c>
      <c r="C151" s="52">
        <v>37607</v>
      </c>
      <c r="D151" s="67" t="s">
        <v>170</v>
      </c>
      <c r="E151" s="44">
        <v>6.5</v>
      </c>
      <c r="F151" s="44"/>
      <c r="G151" s="44"/>
      <c r="H151" s="44"/>
      <c r="I151" s="94"/>
      <c r="J151" s="94"/>
      <c r="K151" s="94"/>
      <c r="L151" s="24"/>
      <c r="M151" s="24"/>
      <c r="N151" s="24"/>
      <c r="O151" s="159"/>
      <c r="P151" s="153"/>
      <c r="Q151" s="156"/>
    </row>
    <row r="152" spans="1:17" ht="21" customHeight="1">
      <c r="A152" s="18">
        <v>146</v>
      </c>
      <c r="B152" s="51" t="s">
        <v>168</v>
      </c>
      <c r="C152" s="52">
        <v>37368</v>
      </c>
      <c r="D152" s="67" t="s">
        <v>170</v>
      </c>
      <c r="E152" s="44">
        <v>8.5</v>
      </c>
      <c r="F152" s="44"/>
      <c r="G152" s="44"/>
      <c r="H152" s="44"/>
      <c r="I152" s="94"/>
      <c r="J152" s="94"/>
      <c r="K152" s="94"/>
      <c r="L152" s="24"/>
      <c r="M152" s="24"/>
      <c r="N152" s="24"/>
      <c r="O152" s="159"/>
      <c r="P152" s="153"/>
      <c r="Q152" s="156"/>
    </row>
    <row r="153" spans="1:26" s="10" customFormat="1" ht="21" customHeight="1" thickBot="1">
      <c r="A153" s="111">
        <v>147</v>
      </c>
      <c r="B153" s="143" t="s">
        <v>169</v>
      </c>
      <c r="C153" s="144">
        <v>37329</v>
      </c>
      <c r="D153" s="145" t="s">
        <v>170</v>
      </c>
      <c r="E153" s="129">
        <v>10.25</v>
      </c>
      <c r="F153" s="129" t="s">
        <v>180</v>
      </c>
      <c r="G153" s="129"/>
      <c r="H153" s="129"/>
      <c r="I153" s="130"/>
      <c r="J153" s="130"/>
      <c r="K153" s="130"/>
      <c r="L153" s="117"/>
      <c r="M153" s="117"/>
      <c r="N153" s="117"/>
      <c r="O153" s="160"/>
      <c r="P153" s="154"/>
      <c r="Q153" s="157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21" customHeight="1">
      <c r="A154" s="26">
        <v>148</v>
      </c>
      <c r="B154" s="69" t="s">
        <v>55</v>
      </c>
      <c r="C154" s="70">
        <v>37368</v>
      </c>
      <c r="D154" s="71" t="s">
        <v>74</v>
      </c>
      <c r="E154" s="84">
        <v>14</v>
      </c>
      <c r="F154" s="26" t="s">
        <v>181</v>
      </c>
      <c r="G154" s="27">
        <f>E154+E155+E156+E157+E158+E159</f>
        <v>77</v>
      </c>
      <c r="H154" s="26">
        <v>18</v>
      </c>
      <c r="I154" s="92">
        <f>ROUND(((G154+H154)/6),2)</f>
        <v>15.83</v>
      </c>
      <c r="J154" s="93">
        <v>10</v>
      </c>
      <c r="K154" s="93">
        <f>ROUND(((J154+J155+J156+J158+J159)/5),2)</f>
        <v>11.15</v>
      </c>
      <c r="L154" s="30"/>
      <c r="M154" s="30">
        <v>3</v>
      </c>
      <c r="N154" s="122">
        <f>K154+M154</f>
        <v>14.15</v>
      </c>
      <c r="O154" s="158">
        <f>I154+N154</f>
        <v>29.98</v>
      </c>
      <c r="P154" s="152">
        <v>5</v>
      </c>
      <c r="Q154" s="155" t="s">
        <v>178</v>
      </c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17" ht="21" customHeight="1">
      <c r="A155" s="18">
        <v>149</v>
      </c>
      <c r="B155" s="72" t="s">
        <v>56</v>
      </c>
      <c r="C155" s="73" t="s">
        <v>219</v>
      </c>
      <c r="D155" s="6" t="s">
        <v>74</v>
      </c>
      <c r="E155" s="6">
        <v>15.5</v>
      </c>
      <c r="F155" s="18" t="s">
        <v>181</v>
      </c>
      <c r="G155" s="6"/>
      <c r="H155" s="18"/>
      <c r="I155" s="63"/>
      <c r="J155" s="63">
        <v>12</v>
      </c>
      <c r="K155" s="63"/>
      <c r="L155" s="24" t="s">
        <v>180</v>
      </c>
      <c r="M155" s="24"/>
      <c r="N155" s="24"/>
      <c r="O155" s="159"/>
      <c r="P155" s="153"/>
      <c r="Q155" s="156"/>
    </row>
    <row r="156" spans="1:17" ht="21" customHeight="1">
      <c r="A156" s="18">
        <v>150</v>
      </c>
      <c r="B156" s="72" t="s">
        <v>59</v>
      </c>
      <c r="C156" s="74">
        <v>37389</v>
      </c>
      <c r="D156" s="6" t="s">
        <v>74</v>
      </c>
      <c r="E156" s="6">
        <v>13.5</v>
      </c>
      <c r="F156" s="18" t="s">
        <v>181</v>
      </c>
      <c r="G156" s="6"/>
      <c r="H156" s="18"/>
      <c r="I156" s="63"/>
      <c r="J156" s="63">
        <v>10.5</v>
      </c>
      <c r="K156" s="63"/>
      <c r="L156" s="24"/>
      <c r="M156" s="24"/>
      <c r="N156" s="24"/>
      <c r="O156" s="159"/>
      <c r="P156" s="153"/>
      <c r="Q156" s="156"/>
    </row>
    <row r="157" spans="1:17" ht="21" customHeight="1">
      <c r="A157" s="18">
        <v>151</v>
      </c>
      <c r="B157" s="72" t="s">
        <v>57</v>
      </c>
      <c r="C157" s="74">
        <v>37454</v>
      </c>
      <c r="D157" s="6" t="s">
        <v>74</v>
      </c>
      <c r="E157" s="83">
        <v>8</v>
      </c>
      <c r="F157" s="6"/>
      <c r="G157" s="6"/>
      <c r="H157" s="6"/>
      <c r="I157" s="96"/>
      <c r="J157" s="96"/>
      <c r="K157" s="96"/>
      <c r="L157" s="24"/>
      <c r="M157" s="24"/>
      <c r="N157" s="24"/>
      <c r="O157" s="159"/>
      <c r="P157" s="153"/>
      <c r="Q157" s="156"/>
    </row>
    <row r="158" spans="1:17" ht="21" customHeight="1">
      <c r="A158" s="18">
        <v>152</v>
      </c>
      <c r="B158" s="72" t="s">
        <v>58</v>
      </c>
      <c r="C158" s="74">
        <v>37528</v>
      </c>
      <c r="D158" s="6" t="s">
        <v>74</v>
      </c>
      <c r="E158" s="6">
        <v>12.5</v>
      </c>
      <c r="F158" s="19" t="s">
        <v>178</v>
      </c>
      <c r="G158" s="6"/>
      <c r="H158" s="19"/>
      <c r="I158" s="91"/>
      <c r="J158" s="91">
        <v>11.5</v>
      </c>
      <c r="K158" s="91"/>
      <c r="L158" s="24" t="s">
        <v>180</v>
      </c>
      <c r="M158" s="24"/>
      <c r="N158" s="24"/>
      <c r="O158" s="159"/>
      <c r="P158" s="153"/>
      <c r="Q158" s="156"/>
    </row>
    <row r="159" spans="1:25" s="10" customFormat="1" ht="21" customHeight="1" thickBot="1">
      <c r="A159" s="111">
        <v>153</v>
      </c>
      <c r="B159" s="146" t="s">
        <v>60</v>
      </c>
      <c r="C159" s="147">
        <v>37403</v>
      </c>
      <c r="D159" s="148" t="s">
        <v>74</v>
      </c>
      <c r="E159" s="148">
        <v>13.5</v>
      </c>
      <c r="F159" s="111" t="s">
        <v>181</v>
      </c>
      <c r="G159" s="148"/>
      <c r="H159" s="111"/>
      <c r="I159" s="127"/>
      <c r="J159" s="127">
        <v>11.75</v>
      </c>
      <c r="K159" s="127"/>
      <c r="L159" s="117" t="s">
        <v>180</v>
      </c>
      <c r="M159" s="117"/>
      <c r="N159" s="117"/>
      <c r="O159" s="160"/>
      <c r="P159" s="154"/>
      <c r="Q159" s="157"/>
      <c r="R159" s="11"/>
      <c r="S159" s="11"/>
      <c r="T159" s="11"/>
      <c r="U159" s="11"/>
      <c r="V159" s="11"/>
      <c r="W159" s="11"/>
      <c r="X159" s="11"/>
      <c r="Y159" s="11"/>
    </row>
    <row r="160" spans="1:17" s="11" customFormat="1" ht="21" customHeight="1">
      <c r="A160" s="103"/>
      <c r="B160" s="104"/>
      <c r="C160" s="105"/>
      <c r="D160" s="106"/>
      <c r="E160" s="106"/>
      <c r="F160" s="103"/>
      <c r="G160" s="106"/>
      <c r="H160" s="103"/>
      <c r="I160" s="103"/>
      <c r="J160" s="107"/>
      <c r="K160" s="107"/>
      <c r="L160" s="100"/>
      <c r="M160" s="100"/>
      <c r="N160" s="100"/>
      <c r="O160" s="98"/>
      <c r="P160" s="98"/>
      <c r="Q160" s="98"/>
    </row>
    <row r="161" spans="1:25" ht="18.75" customHeight="1">
      <c r="A161" s="151" t="s">
        <v>220</v>
      </c>
      <c r="B161" s="151"/>
      <c r="C161" s="151"/>
      <c r="D161" s="151"/>
      <c r="E161" s="151"/>
      <c r="F161" s="151"/>
      <c r="G161" s="151"/>
      <c r="H161" s="151"/>
      <c r="I161" s="151"/>
      <c r="J161" s="150"/>
      <c r="K161" s="150"/>
      <c r="L161" s="150"/>
      <c r="M161" s="150"/>
      <c r="N161" s="150"/>
      <c r="O161" s="150"/>
      <c r="P161" s="150"/>
      <c r="Q161" s="150"/>
      <c r="R161" s="11"/>
      <c r="S161" s="11"/>
      <c r="T161" s="11"/>
      <c r="U161" s="11"/>
      <c r="V161" s="11"/>
      <c r="W161" s="11"/>
      <c r="X161" s="11"/>
      <c r="Y161" s="11"/>
    </row>
    <row r="162" spans="1:25" ht="18.75" customHeight="1">
      <c r="A162" s="97"/>
      <c r="B162" s="161" t="s">
        <v>227</v>
      </c>
      <c r="C162" s="161"/>
      <c r="D162" s="161"/>
      <c r="E162" s="161"/>
      <c r="F162" s="161"/>
      <c r="G162" s="161"/>
      <c r="H162" s="161"/>
      <c r="I162" s="161"/>
      <c r="J162" s="162" t="s">
        <v>228</v>
      </c>
      <c r="K162" s="162"/>
      <c r="L162" s="162"/>
      <c r="M162" s="162"/>
      <c r="N162" s="162"/>
      <c r="O162" s="162"/>
      <c r="P162" s="162"/>
      <c r="Q162" s="162"/>
      <c r="R162" s="162"/>
      <c r="S162" s="11"/>
      <c r="T162" s="11"/>
      <c r="U162" s="11"/>
      <c r="V162" s="11"/>
      <c r="W162" s="11"/>
      <c r="X162" s="11"/>
      <c r="Y162" s="11"/>
    </row>
    <row r="163" spans="1:17" ht="18.75" customHeight="1">
      <c r="A163" s="151" t="s">
        <v>222</v>
      </c>
      <c r="B163" s="151"/>
      <c r="C163" s="151"/>
      <c r="D163" s="151"/>
      <c r="E163" s="151"/>
      <c r="F163" s="151"/>
      <c r="G163" s="151"/>
      <c r="H163" s="151"/>
      <c r="I163" s="151"/>
      <c r="J163"/>
      <c r="K163"/>
      <c r="L163"/>
      <c r="M163"/>
      <c r="N163"/>
      <c r="O163" s="99"/>
      <c r="P163" s="99"/>
      <c r="Q163" s="99"/>
    </row>
    <row r="164" spans="2:17" ht="19.5">
      <c r="B164" s="161" t="s">
        <v>221</v>
      </c>
      <c r="C164" s="161"/>
      <c r="D164" s="161"/>
      <c r="E164" s="161"/>
      <c r="F164" s="161"/>
      <c r="G164" s="161"/>
      <c r="H164" s="161"/>
      <c r="I164" s="161"/>
      <c r="J164" s="149"/>
      <c r="K164" s="149"/>
      <c r="L164" s="149"/>
      <c r="M164" s="149"/>
      <c r="N164" s="149"/>
      <c r="O164" s="149"/>
      <c r="P164" s="149"/>
      <c r="Q164" s="149"/>
    </row>
    <row r="165" spans="2:7" ht="16.5">
      <c r="B165" s="163"/>
      <c r="C165" s="163"/>
      <c r="D165" s="163"/>
      <c r="E165" s="163"/>
      <c r="F165" s="163"/>
      <c r="G165" s="163"/>
    </row>
    <row r="166" spans="10:15" ht="18.75">
      <c r="J166" s="149" t="s">
        <v>229</v>
      </c>
      <c r="K166" s="149"/>
      <c r="L166" s="149"/>
      <c r="M166" s="149"/>
      <c r="N166" s="149"/>
      <c r="O166" s="149"/>
    </row>
  </sheetData>
  <sheetProtection/>
  <protectedRanges>
    <protectedRange sqref="C12" name="Range1"/>
    <protectedRange sqref="C13" name="Range1_1"/>
    <protectedRange sqref="C14" name="Range1_2"/>
    <protectedRange sqref="C15" name="Range1_3"/>
    <protectedRange sqref="C17" name="Range1_4"/>
    <protectedRange sqref="C18" name="Range1_5"/>
    <protectedRange sqref="C19" name="Range1_6"/>
    <protectedRange sqref="C21" name="Range1_7"/>
    <protectedRange sqref="C22" name="Range1_8"/>
  </protectedRanges>
  <mergeCells count="65">
    <mergeCell ref="O143:O153"/>
    <mergeCell ref="P143:P153"/>
    <mergeCell ref="Q143:Q153"/>
    <mergeCell ref="O154:O159"/>
    <mergeCell ref="P154:P159"/>
    <mergeCell ref="Q154:Q159"/>
    <mergeCell ref="O122:O131"/>
    <mergeCell ref="P122:P131"/>
    <mergeCell ref="Q122:Q131"/>
    <mergeCell ref="O132:O142"/>
    <mergeCell ref="P132:P142"/>
    <mergeCell ref="Q132:Q142"/>
    <mergeCell ref="O102:O109"/>
    <mergeCell ref="P102:P109"/>
    <mergeCell ref="Q102:Q109"/>
    <mergeCell ref="O110:O121"/>
    <mergeCell ref="P110:P121"/>
    <mergeCell ref="Q110:Q121"/>
    <mergeCell ref="O87:O94"/>
    <mergeCell ref="P87:P94"/>
    <mergeCell ref="Q87:Q94"/>
    <mergeCell ref="O95:O101"/>
    <mergeCell ref="P95:P101"/>
    <mergeCell ref="Q95:Q101"/>
    <mergeCell ref="O73:O82"/>
    <mergeCell ref="P73:P82"/>
    <mergeCell ref="Q73:Q82"/>
    <mergeCell ref="O83:O86"/>
    <mergeCell ref="P83:P86"/>
    <mergeCell ref="Q83:Q86"/>
    <mergeCell ref="O58:O64"/>
    <mergeCell ref="P58:P64"/>
    <mergeCell ref="Q58:Q64"/>
    <mergeCell ref="O65:O72"/>
    <mergeCell ref="P65:P72"/>
    <mergeCell ref="Q65:Q72"/>
    <mergeCell ref="O37:O47"/>
    <mergeCell ref="P37:P47"/>
    <mergeCell ref="Q37:Q47"/>
    <mergeCell ref="O48:O57"/>
    <mergeCell ref="P48:P57"/>
    <mergeCell ref="Q48:Q57"/>
    <mergeCell ref="O23:O30"/>
    <mergeCell ref="P23:P30"/>
    <mergeCell ref="Q23:Q30"/>
    <mergeCell ref="O31:O36"/>
    <mergeCell ref="P31:P36"/>
    <mergeCell ref="Q31:Q36"/>
    <mergeCell ref="A163:I163"/>
    <mergeCell ref="J166:O166"/>
    <mergeCell ref="B162:I162"/>
    <mergeCell ref="J162:R162"/>
    <mergeCell ref="B165:G165"/>
    <mergeCell ref="B164:I164"/>
    <mergeCell ref="J164:Q164"/>
    <mergeCell ref="B3:Q3"/>
    <mergeCell ref="B4:Q4"/>
    <mergeCell ref="J161:Q161"/>
    <mergeCell ref="A161:I161"/>
    <mergeCell ref="P7:P11"/>
    <mergeCell ref="Q7:Q11"/>
    <mergeCell ref="O7:O11"/>
    <mergeCell ref="O12:O22"/>
    <mergeCell ref="P12:P22"/>
    <mergeCell ref="Q12:Q22"/>
  </mergeCells>
  <printOptions/>
  <pageMargins left="0" right="0" top="0.25" bottom="0" header="0.37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2013-05-04T05:56:34Z</cp:lastPrinted>
  <dcterms:created xsi:type="dcterms:W3CDTF">2013-01-10T02:03:20Z</dcterms:created>
  <dcterms:modified xsi:type="dcterms:W3CDTF">2013-05-05T09:27:35Z</dcterms:modified>
  <cp:category/>
  <cp:version/>
  <cp:contentType/>
  <cp:contentStatus/>
</cp:coreProperties>
</file>